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gam/Documents/O-NET62/ผล ONET M3 62/"/>
    </mc:Choice>
  </mc:AlternateContent>
  <xr:revisionPtr revIDLastSave="0" documentId="13_ncr:1_{4F31B058-E08E-9B4D-9623-C3F24150F23D}" xr6:coauthVersionLast="36" xr6:coauthVersionMax="36" xr10:uidLastSave="{00000000-0000-0000-0000-000000000000}"/>
  <bookViews>
    <workbookView xWindow="0" yWindow="460" windowWidth="28800" windowHeight="17540" activeTab="5" xr2:uid="{00000000-000D-0000-FFFF-FFFF00000000}"/>
  </bookViews>
  <sheets>
    <sheet name="rpt-1-0028" sheetId="1" r:id="rId1"/>
    <sheet name="ค่าเฉลี่ยรายโรง" sheetId="2" r:id="rId2"/>
    <sheet name="เรียงลำดับโรงเรียง" sheetId="3" r:id="rId3"/>
    <sheet name="เรียงลำดับ รร ในเครือข่าย" sheetId="4" r:id="rId4"/>
    <sheet name="จัดเรียงเครือข่าย" sheetId="6" r:id="rId5"/>
    <sheet name="เทียบ5ปี" sheetId="7" r:id="rId6"/>
  </sheets>
  <definedNames>
    <definedName name="_xlnm.Print_Titles" localSheetId="1">ค่าเฉลี่ยรายโรง!$1:$2</definedName>
    <definedName name="_xlnm.Print_Titles" localSheetId="4">จัดเรียงเครือข่าย!$1:$6</definedName>
    <definedName name="_xlnm.Print_Titles" localSheetId="5">เทียบ5ปี!$1:$6</definedName>
    <definedName name="_xlnm.Print_Titles" localSheetId="3">'เรียงลำดับ รร ในเครือข่าย'!$1:$6</definedName>
    <definedName name="_xlnm.Print_Titles" localSheetId="2">เรียงลำดับโรงเรียง!$3:$8</definedName>
    <definedName name="_xlnm.Print_Titles" localSheetId="0">'rpt-1-0028'!$1:$11</definedName>
  </definedNames>
  <calcPr calcId="181029"/>
</workbook>
</file>

<file path=xl/calcChain.xml><?xml version="1.0" encoding="utf-8"?>
<calcChain xmlns="http://schemas.openxmlformats.org/spreadsheetml/2006/main">
  <c r="E40" i="7" l="1"/>
  <c r="O45" i="7"/>
  <c r="L45" i="7"/>
  <c r="K45" i="7"/>
  <c r="I45" i="7"/>
  <c r="G45" i="7"/>
  <c r="E45" i="7"/>
  <c r="O28" i="7"/>
  <c r="L28" i="7"/>
  <c r="K28" i="7"/>
  <c r="I28" i="7"/>
  <c r="G28" i="7"/>
  <c r="E28" i="7"/>
  <c r="O43" i="7"/>
  <c r="L43" i="7"/>
  <c r="K43" i="7"/>
  <c r="I43" i="7"/>
  <c r="G43" i="7"/>
  <c r="E43" i="7"/>
  <c r="O51" i="7"/>
  <c r="L51" i="7"/>
  <c r="K51" i="7"/>
  <c r="I51" i="7"/>
  <c r="G51" i="7"/>
  <c r="E51" i="7"/>
  <c r="O30" i="7"/>
  <c r="L30" i="7"/>
  <c r="K30" i="7"/>
  <c r="I30" i="7"/>
  <c r="G30" i="7"/>
  <c r="E30" i="7"/>
  <c r="O41" i="7"/>
  <c r="L41" i="7"/>
  <c r="K41" i="7"/>
  <c r="I41" i="7"/>
  <c r="G41" i="7"/>
  <c r="E41" i="7"/>
  <c r="O33" i="7"/>
  <c r="L33" i="7"/>
  <c r="K33" i="7"/>
  <c r="I33" i="7"/>
  <c r="G33" i="7"/>
  <c r="E33" i="7"/>
  <c r="O15" i="7"/>
  <c r="L15" i="7"/>
  <c r="K15" i="7"/>
  <c r="I15" i="7"/>
  <c r="G15" i="7"/>
  <c r="E15" i="7"/>
  <c r="O46" i="7"/>
  <c r="L46" i="7"/>
  <c r="K46" i="7"/>
  <c r="I46" i="7"/>
  <c r="G46" i="7"/>
  <c r="E46" i="7"/>
  <c r="O59" i="7"/>
  <c r="L59" i="7"/>
  <c r="K59" i="7"/>
  <c r="I59" i="7"/>
  <c r="G59" i="7"/>
  <c r="E59" i="7"/>
  <c r="O42" i="7"/>
  <c r="L42" i="7"/>
  <c r="K42" i="7"/>
  <c r="I42" i="7"/>
  <c r="G42" i="7"/>
  <c r="E42" i="7"/>
  <c r="O25" i="7"/>
  <c r="L25" i="7"/>
  <c r="K25" i="7"/>
  <c r="I25" i="7"/>
  <c r="G25" i="7"/>
  <c r="E25" i="7"/>
  <c r="O17" i="7"/>
  <c r="L17" i="7"/>
  <c r="K17" i="7"/>
  <c r="I17" i="7"/>
  <c r="G17" i="7"/>
  <c r="E17" i="7"/>
  <c r="O34" i="7"/>
  <c r="L34" i="7"/>
  <c r="K34" i="7"/>
  <c r="I34" i="7"/>
  <c r="G34" i="7"/>
  <c r="E34" i="7"/>
  <c r="O26" i="7"/>
  <c r="L26" i="7"/>
  <c r="K26" i="7"/>
  <c r="I26" i="7"/>
  <c r="G26" i="7"/>
  <c r="E26" i="7"/>
  <c r="O31" i="7"/>
  <c r="L31" i="7"/>
  <c r="K31" i="7"/>
  <c r="I31" i="7"/>
  <c r="G31" i="7"/>
  <c r="E31" i="7"/>
  <c r="O55" i="7"/>
  <c r="L55" i="7"/>
  <c r="K55" i="7"/>
  <c r="I55" i="7"/>
  <c r="G55" i="7"/>
  <c r="E55" i="7"/>
  <c r="O23" i="7"/>
  <c r="L23" i="7"/>
  <c r="K23" i="7"/>
  <c r="I23" i="7"/>
  <c r="G23" i="7"/>
  <c r="E23" i="7"/>
  <c r="O16" i="7"/>
  <c r="L16" i="7"/>
  <c r="K16" i="7"/>
  <c r="I16" i="7"/>
  <c r="G16" i="7"/>
  <c r="E16" i="7"/>
  <c r="O7" i="7"/>
  <c r="L7" i="7"/>
  <c r="K7" i="7"/>
  <c r="I7" i="7"/>
  <c r="G7" i="7"/>
  <c r="E7" i="7"/>
  <c r="O38" i="7"/>
  <c r="L38" i="7"/>
  <c r="K38" i="7"/>
  <c r="I38" i="7"/>
  <c r="G38" i="7"/>
  <c r="E38" i="7"/>
  <c r="O10" i="7"/>
  <c r="L10" i="7"/>
  <c r="K10" i="7"/>
  <c r="I10" i="7"/>
  <c r="G10" i="7"/>
  <c r="E10" i="7"/>
  <c r="O19" i="7"/>
  <c r="L19" i="7"/>
  <c r="K19" i="7"/>
  <c r="I19" i="7"/>
  <c r="G19" i="7"/>
  <c r="E19" i="7"/>
  <c r="O18" i="7"/>
  <c r="L18" i="7"/>
  <c r="K18" i="7"/>
  <c r="I18" i="7"/>
  <c r="G18" i="7"/>
  <c r="E18" i="7"/>
  <c r="O14" i="7"/>
  <c r="L14" i="7"/>
  <c r="K14" i="7"/>
  <c r="I14" i="7"/>
  <c r="G14" i="7"/>
  <c r="E14" i="7"/>
  <c r="O56" i="7"/>
  <c r="L56" i="7"/>
  <c r="K56" i="7"/>
  <c r="I56" i="7"/>
  <c r="G56" i="7"/>
  <c r="E56" i="7"/>
  <c r="O50" i="7"/>
  <c r="L50" i="7"/>
  <c r="K50" i="7"/>
  <c r="I50" i="7"/>
  <c r="G50" i="7"/>
  <c r="E50" i="7"/>
  <c r="O12" i="7"/>
  <c r="L12" i="7"/>
  <c r="K12" i="7"/>
  <c r="I12" i="7"/>
  <c r="G12" i="7"/>
  <c r="E12" i="7"/>
  <c r="O54" i="7"/>
  <c r="L54" i="7"/>
  <c r="K54" i="7"/>
  <c r="I54" i="7"/>
  <c r="G54" i="7"/>
  <c r="E54" i="7"/>
  <c r="O22" i="7"/>
  <c r="L22" i="7"/>
  <c r="K22" i="7"/>
  <c r="I22" i="7"/>
  <c r="G22" i="7"/>
  <c r="E22" i="7"/>
  <c r="O39" i="7"/>
  <c r="L39" i="7"/>
  <c r="K39" i="7"/>
  <c r="I39" i="7"/>
  <c r="G39" i="7"/>
  <c r="E39" i="7"/>
  <c r="O49" i="7"/>
  <c r="L49" i="7"/>
  <c r="K49" i="7"/>
  <c r="I49" i="7"/>
  <c r="G49" i="7"/>
  <c r="E49" i="7"/>
  <c r="O36" i="7"/>
  <c r="L36" i="7"/>
  <c r="K36" i="7"/>
  <c r="I36" i="7"/>
  <c r="G36" i="7"/>
  <c r="E36" i="7"/>
  <c r="O47" i="7"/>
  <c r="L47" i="7"/>
  <c r="K47" i="7"/>
  <c r="I47" i="7"/>
  <c r="G47" i="7"/>
  <c r="E47" i="7"/>
  <c r="O57" i="7"/>
  <c r="L57" i="7"/>
  <c r="K57" i="7"/>
  <c r="I57" i="7"/>
  <c r="G57" i="7"/>
  <c r="E57" i="7"/>
  <c r="O60" i="7"/>
  <c r="L60" i="7"/>
  <c r="K60" i="7"/>
  <c r="I60" i="7"/>
  <c r="G60" i="7"/>
  <c r="E60" i="7"/>
  <c r="O53" i="7"/>
  <c r="L53" i="7"/>
  <c r="K53" i="7"/>
  <c r="I53" i="7"/>
  <c r="G53" i="7"/>
  <c r="E53" i="7"/>
  <c r="O29" i="7"/>
  <c r="L29" i="7"/>
  <c r="K29" i="7"/>
  <c r="I29" i="7"/>
  <c r="G29" i="7"/>
  <c r="E29" i="7"/>
  <c r="O44" i="7"/>
  <c r="L44" i="7"/>
  <c r="K44" i="7"/>
  <c r="I44" i="7"/>
  <c r="G44" i="7"/>
  <c r="E44" i="7"/>
  <c r="O27" i="7"/>
  <c r="L27" i="7"/>
  <c r="K27" i="7"/>
  <c r="I27" i="7"/>
  <c r="G27" i="7"/>
  <c r="E27" i="7"/>
  <c r="O48" i="7"/>
  <c r="L48" i="7"/>
  <c r="K48" i="7"/>
  <c r="I48" i="7"/>
  <c r="G48" i="7"/>
  <c r="E48" i="7"/>
  <c r="O8" i="7"/>
  <c r="L8" i="7"/>
  <c r="K8" i="7"/>
  <c r="I8" i="7"/>
  <c r="G8" i="7"/>
  <c r="E8" i="7"/>
  <c r="O58" i="7"/>
  <c r="L58" i="7"/>
  <c r="K58" i="7"/>
  <c r="I58" i="7"/>
  <c r="G58" i="7"/>
  <c r="E58" i="7"/>
  <c r="O11" i="7"/>
  <c r="L11" i="7"/>
  <c r="K11" i="7"/>
  <c r="I11" i="7"/>
  <c r="G11" i="7"/>
  <c r="E11" i="7"/>
  <c r="O35" i="7"/>
  <c r="L35" i="7"/>
  <c r="K35" i="7"/>
  <c r="I35" i="7"/>
  <c r="G35" i="7"/>
  <c r="E35" i="7"/>
  <c r="O32" i="7"/>
  <c r="L32" i="7"/>
  <c r="K32" i="7"/>
  <c r="I32" i="7"/>
  <c r="G32" i="7"/>
  <c r="E32" i="7"/>
  <c r="O62" i="7"/>
  <c r="L62" i="7"/>
  <c r="K62" i="7"/>
  <c r="I62" i="7"/>
  <c r="G62" i="7"/>
  <c r="E62" i="7"/>
  <c r="O63" i="7"/>
  <c r="L63" i="7"/>
  <c r="K63" i="7"/>
  <c r="I63" i="7"/>
  <c r="G63" i="7"/>
  <c r="E63" i="7"/>
  <c r="O21" i="7"/>
  <c r="L21" i="7"/>
  <c r="K21" i="7"/>
  <c r="I21" i="7"/>
  <c r="G21" i="7"/>
  <c r="E21" i="7"/>
  <c r="O37" i="7"/>
  <c r="L37" i="7"/>
  <c r="K37" i="7"/>
  <c r="I37" i="7"/>
  <c r="G37" i="7"/>
  <c r="E37" i="7"/>
  <c r="O13" i="7"/>
  <c r="L13" i="7"/>
  <c r="K13" i="7"/>
  <c r="I13" i="7"/>
  <c r="G13" i="7"/>
  <c r="E13" i="7"/>
  <c r="O61" i="7"/>
  <c r="L61" i="7"/>
  <c r="K61" i="7"/>
  <c r="I61" i="7"/>
  <c r="G61" i="7"/>
  <c r="E61" i="7"/>
  <c r="O24" i="7"/>
  <c r="L24" i="7"/>
  <c r="K24" i="7"/>
  <c r="I24" i="7"/>
  <c r="G24" i="7"/>
  <c r="E24" i="7"/>
  <c r="O20" i="7"/>
  <c r="L20" i="7"/>
  <c r="K20" i="7"/>
  <c r="I20" i="7"/>
  <c r="G20" i="7"/>
  <c r="E20" i="7"/>
  <c r="O52" i="7"/>
  <c r="L52" i="7"/>
  <c r="K52" i="7"/>
  <c r="I52" i="7"/>
  <c r="G52" i="7"/>
  <c r="E52" i="7"/>
  <c r="O9" i="7"/>
  <c r="I9" i="7"/>
  <c r="G9" i="7"/>
  <c r="E9" i="7"/>
  <c r="O6" i="7"/>
  <c r="K6" i="7"/>
  <c r="I6" i="6" l="1"/>
  <c r="I5" i="6"/>
  <c r="L65" i="3"/>
  <c r="L8" i="3"/>
  <c r="K8" i="3"/>
  <c r="K7" i="3"/>
  <c r="F80" i="4" l="1"/>
  <c r="F74" i="4"/>
  <c r="F69" i="4"/>
  <c r="F66" i="4"/>
  <c r="F63" i="4"/>
  <c r="F61" i="4"/>
  <c r="F55" i="4"/>
  <c r="F50" i="4"/>
  <c r="F47" i="4"/>
  <c r="F43" i="4"/>
  <c r="F40" i="4"/>
  <c r="F34" i="4"/>
  <c r="F28" i="4"/>
  <c r="F26" i="4"/>
  <c r="F21" i="4"/>
  <c r="F17" i="4"/>
  <c r="F14" i="4"/>
  <c r="F10" i="4"/>
  <c r="H80" i="4"/>
  <c r="I80" i="4"/>
  <c r="J80" i="4"/>
  <c r="G80" i="4"/>
  <c r="H74" i="4"/>
  <c r="I74" i="4"/>
  <c r="J74" i="4"/>
  <c r="G74" i="4"/>
  <c r="H69" i="4"/>
  <c r="I69" i="4"/>
  <c r="J69" i="4"/>
  <c r="G69" i="4"/>
  <c r="H66" i="4"/>
  <c r="I66" i="4"/>
  <c r="J66" i="4"/>
  <c r="G66" i="4"/>
  <c r="K63" i="4"/>
  <c r="H61" i="4"/>
  <c r="I61" i="4"/>
  <c r="J61" i="4"/>
  <c r="K62" i="4"/>
  <c r="G61" i="4"/>
  <c r="H55" i="4"/>
  <c r="I55" i="4"/>
  <c r="J55" i="4"/>
  <c r="G55" i="4"/>
  <c r="H50" i="4"/>
  <c r="I50" i="4"/>
  <c r="J50" i="4"/>
  <c r="G50" i="4"/>
  <c r="H47" i="4"/>
  <c r="I47" i="4"/>
  <c r="J47" i="4"/>
  <c r="G47" i="4"/>
  <c r="H43" i="4"/>
  <c r="I43" i="4"/>
  <c r="J43" i="4"/>
  <c r="G43" i="4"/>
  <c r="H40" i="4"/>
  <c r="I40" i="4"/>
  <c r="J40" i="4"/>
  <c r="G40" i="4"/>
  <c r="H34" i="4"/>
  <c r="I34" i="4"/>
  <c r="J34" i="4"/>
  <c r="G34" i="4"/>
  <c r="K28" i="4"/>
  <c r="H26" i="4"/>
  <c r="I26" i="4"/>
  <c r="J26" i="4"/>
  <c r="G26" i="4"/>
  <c r="H21" i="4"/>
  <c r="I21" i="4"/>
  <c r="J21" i="4"/>
  <c r="G21" i="4"/>
  <c r="H17" i="4"/>
  <c r="I17" i="4"/>
  <c r="J17" i="4"/>
  <c r="G17" i="4"/>
  <c r="H14" i="4"/>
  <c r="I14" i="4"/>
  <c r="J14" i="4"/>
  <c r="G14" i="4"/>
  <c r="H10" i="4"/>
  <c r="I10" i="4"/>
  <c r="J10" i="4"/>
  <c r="G10" i="4"/>
  <c r="K27" i="4"/>
  <c r="K33" i="4"/>
  <c r="K42" i="4"/>
  <c r="K16" i="4"/>
  <c r="K32" i="4"/>
  <c r="K31" i="4"/>
  <c r="K68" i="4"/>
  <c r="K39" i="4"/>
  <c r="K38" i="4"/>
  <c r="K54" i="4"/>
  <c r="K46" i="4"/>
  <c r="K25" i="4"/>
  <c r="K13" i="4"/>
  <c r="K37" i="4"/>
  <c r="K60" i="4"/>
  <c r="K79" i="4"/>
  <c r="K20" i="4"/>
  <c r="K9" i="4"/>
  <c r="K19" i="4"/>
  <c r="K45" i="4"/>
  <c r="K36" i="4"/>
  <c r="K78" i="4"/>
  <c r="K8" i="4"/>
  <c r="K18" i="4"/>
  <c r="K49" i="4"/>
  <c r="K30" i="4"/>
  <c r="K34" i="4" s="1"/>
  <c r="K41" i="4"/>
  <c r="K43" i="4" s="1"/>
  <c r="K7" i="4"/>
  <c r="K77" i="4"/>
  <c r="K59" i="4"/>
  <c r="K73" i="4"/>
  <c r="K48" i="4"/>
  <c r="K67" i="4"/>
  <c r="K58" i="4"/>
  <c r="K24" i="4"/>
  <c r="K65" i="4"/>
  <c r="K44" i="4"/>
  <c r="K72" i="4"/>
  <c r="K53" i="4"/>
  <c r="K12" i="4"/>
  <c r="K71" i="4"/>
  <c r="K23" i="4"/>
  <c r="K57" i="4"/>
  <c r="K70" i="4"/>
  <c r="K52" i="4"/>
  <c r="K56" i="4"/>
  <c r="K15" i="4"/>
  <c r="K76" i="4"/>
  <c r="K51" i="4"/>
  <c r="K22" i="4"/>
  <c r="K35" i="4"/>
  <c r="K75" i="4"/>
  <c r="K64" i="4"/>
  <c r="K11" i="4"/>
  <c r="K29" i="4"/>
  <c r="K65" i="3"/>
  <c r="K64" i="3"/>
  <c r="L64" i="3" s="1"/>
  <c r="K63" i="3"/>
  <c r="L63" i="3" s="1"/>
  <c r="K62" i="3"/>
  <c r="L62" i="3" s="1"/>
  <c r="K61" i="3"/>
  <c r="L61" i="3" s="1"/>
  <c r="K60" i="3"/>
  <c r="L60" i="3" s="1"/>
  <c r="K59" i="3"/>
  <c r="L59" i="3" s="1"/>
  <c r="K58" i="3"/>
  <c r="L58" i="3" s="1"/>
  <c r="K57" i="3"/>
  <c r="L57" i="3" s="1"/>
  <c r="K56" i="3"/>
  <c r="L56" i="3" s="1"/>
  <c r="K55" i="3"/>
  <c r="L55" i="3" s="1"/>
  <c r="K54" i="3"/>
  <c r="L54" i="3" s="1"/>
  <c r="K53" i="3"/>
  <c r="L53" i="3" s="1"/>
  <c r="K52" i="3"/>
  <c r="L52" i="3" s="1"/>
  <c r="K51" i="3"/>
  <c r="L51" i="3" s="1"/>
  <c r="K50" i="3"/>
  <c r="L50" i="3" s="1"/>
  <c r="K49" i="3"/>
  <c r="L49" i="3" s="1"/>
  <c r="K48" i="3"/>
  <c r="L48" i="3" s="1"/>
  <c r="K47" i="3"/>
  <c r="L47" i="3" s="1"/>
  <c r="K46" i="3"/>
  <c r="L46" i="3" s="1"/>
  <c r="K45" i="3"/>
  <c r="L45" i="3" s="1"/>
  <c r="K44" i="3"/>
  <c r="L44" i="3" s="1"/>
  <c r="K43" i="3"/>
  <c r="L43" i="3" s="1"/>
  <c r="K42" i="3"/>
  <c r="L42" i="3" s="1"/>
  <c r="K41" i="3"/>
  <c r="L41" i="3" s="1"/>
  <c r="K40" i="3"/>
  <c r="L40" i="3" s="1"/>
  <c r="K39" i="3"/>
  <c r="L39" i="3" s="1"/>
  <c r="K38" i="3"/>
  <c r="L38" i="3" s="1"/>
  <c r="K37" i="3"/>
  <c r="L37" i="3" s="1"/>
  <c r="K36" i="3"/>
  <c r="L36" i="3" s="1"/>
  <c r="K35" i="3"/>
  <c r="L35" i="3" s="1"/>
  <c r="K34" i="3"/>
  <c r="L34" i="3" s="1"/>
  <c r="K33" i="3"/>
  <c r="L33" i="3" s="1"/>
  <c r="K32" i="3"/>
  <c r="L32" i="3" s="1"/>
  <c r="K31" i="3"/>
  <c r="L31" i="3" s="1"/>
  <c r="K30" i="3"/>
  <c r="L30" i="3" s="1"/>
  <c r="K29" i="3"/>
  <c r="L29" i="3" s="1"/>
  <c r="K28" i="3"/>
  <c r="L28" i="3" s="1"/>
  <c r="K27" i="3"/>
  <c r="L27" i="3" s="1"/>
  <c r="K26" i="3"/>
  <c r="L26" i="3" s="1"/>
  <c r="K25" i="3"/>
  <c r="L25" i="3" s="1"/>
  <c r="K24" i="3"/>
  <c r="L24" i="3" s="1"/>
  <c r="K23" i="3"/>
  <c r="L23" i="3" s="1"/>
  <c r="K22" i="3"/>
  <c r="L22" i="3" s="1"/>
  <c r="K21" i="3"/>
  <c r="L21" i="3" s="1"/>
  <c r="K20" i="3"/>
  <c r="L20" i="3" s="1"/>
  <c r="K19" i="3"/>
  <c r="L19" i="3" s="1"/>
  <c r="K18" i="3"/>
  <c r="L18" i="3" s="1"/>
  <c r="K17" i="3"/>
  <c r="L17" i="3" s="1"/>
  <c r="K16" i="3"/>
  <c r="L16" i="3" s="1"/>
  <c r="K15" i="3"/>
  <c r="L15" i="3" s="1"/>
  <c r="K14" i="3"/>
  <c r="L14" i="3" s="1"/>
  <c r="K13" i="3"/>
  <c r="L13" i="3" s="1"/>
  <c r="K12" i="3"/>
  <c r="L12" i="3" s="1"/>
  <c r="K11" i="3"/>
  <c r="L11" i="3" s="1"/>
  <c r="K10" i="3"/>
  <c r="L10" i="3" s="1"/>
  <c r="K9" i="3"/>
  <c r="L9" i="3" s="1"/>
  <c r="AH45" i="2"/>
  <c r="AH51" i="2"/>
  <c r="AH55" i="2"/>
  <c r="AH40" i="2"/>
  <c r="AH7" i="2"/>
  <c r="AH42" i="2"/>
  <c r="AH60" i="2"/>
  <c r="AH35" i="2"/>
  <c r="AH48" i="2"/>
  <c r="AH34" i="2"/>
  <c r="AH54" i="2"/>
  <c r="AH14" i="2"/>
  <c r="AH20" i="2"/>
  <c r="AH13" i="2"/>
  <c r="AH26" i="2"/>
  <c r="AH10" i="2"/>
  <c r="AH36" i="2"/>
  <c r="AH59" i="2"/>
  <c r="AH31" i="2"/>
  <c r="AH47" i="2"/>
  <c r="AH23" i="2"/>
  <c r="AH9" i="2"/>
  <c r="AH19" i="2"/>
  <c r="AH49" i="2"/>
  <c r="AH28" i="2"/>
  <c r="AH62" i="2"/>
  <c r="AH25" i="2"/>
  <c r="AH27" i="2"/>
  <c r="AH38" i="2"/>
  <c r="AH53" i="2"/>
  <c r="AH12" i="2"/>
  <c r="AH43" i="2"/>
  <c r="AH39" i="2"/>
  <c r="AH46" i="2"/>
  <c r="AH11" i="2"/>
  <c r="AH21" i="2"/>
  <c r="AH56" i="2"/>
  <c r="AH16" i="2"/>
  <c r="AH57" i="2"/>
  <c r="AH58" i="2"/>
  <c r="AH24" i="2"/>
  <c r="AH15" i="2"/>
  <c r="AH8" i="2"/>
  <c r="AH22" i="2"/>
  <c r="AH50" i="2"/>
  <c r="AH17" i="2"/>
  <c r="AH37" i="2"/>
  <c r="AH29" i="2"/>
  <c r="AH30" i="2"/>
  <c r="AH32" i="2"/>
  <c r="AH44" i="2"/>
  <c r="AH61" i="2"/>
  <c r="AH33" i="2"/>
  <c r="AH52" i="2"/>
  <c r="AH41" i="2"/>
  <c r="AH63" i="2"/>
  <c r="AH18" i="2"/>
  <c r="K17" i="4" l="1"/>
  <c r="K50" i="4"/>
  <c r="K80" i="4"/>
  <c r="K74" i="4"/>
  <c r="K21" i="4"/>
  <c r="K69" i="4"/>
  <c r="K26" i="4"/>
  <c r="K10" i="4"/>
  <c r="K14" i="4"/>
  <c r="K61" i="4"/>
  <c r="K66" i="4"/>
  <c r="K55" i="4"/>
  <c r="K47" i="4"/>
  <c r="K40" i="4"/>
</calcChain>
</file>

<file path=xl/sharedStrings.xml><?xml version="1.0" encoding="utf-8"?>
<sst xmlns="http://schemas.openxmlformats.org/spreadsheetml/2006/main" count="1330" uniqueCount="205">
  <si>
    <t>ค่าสถิติพื้นฐานผลการสอบ O-net  รายโรงเรียน   แยกตามเขตพื้นที่และระดับชั้น</t>
  </si>
  <si>
    <t>เขตพื้นที่ :</t>
  </si>
  <si>
    <t>สพป.มุกดาหาร</t>
  </si>
  <si>
    <t>RPT-1-0028_new</t>
  </si>
  <si>
    <t>ปีการศึกษา :</t>
  </si>
  <si>
    <t>ระดับชั้น :</t>
  </si>
  <si>
    <t>ชั้นมัธยมศึกษาปีที่ 3</t>
  </si>
  <si>
    <t>วันที่ออกรายงาน :</t>
  </si>
  <si>
    <t>[รายงานนี้ออกโดยระบบรายงานอัตโนมัติ : RPS]</t>
  </si>
  <si>
    <t>หน้า</t>
  </si>
  <si>
    <t>จาก</t>
  </si>
  <si>
    <t>รหัสโรงเรียน</t>
  </si>
  <si>
    <t>ชื่อโรงเรียน</t>
  </si>
  <si>
    <t>สังกัด</t>
  </si>
  <si>
    <t>อำเภอ/เขต</t>
  </si>
  <si>
    <t>ภาษาไทย</t>
  </si>
  <si>
    <t>ภาษาอังกฤษ</t>
  </si>
  <si>
    <t>คณิตศาสตร์</t>
  </si>
  <si>
    <t>วิทยาศาสตร์</t>
  </si>
  <si>
    <t>จำนวนผู้เข้าสอบ</t>
  </si>
  <si>
    <t>คะแนนสูงสุด</t>
  </si>
  <si>
    <t>คะแนนต่ำสุด</t>
  </si>
  <si>
    <t>คะแนนเฉลี่ย</t>
  </si>
  <si>
    <t>ส่วนเบี่ยงเบนมาตรฐาน</t>
  </si>
  <si>
    <t>มัธยฐาน</t>
  </si>
  <si>
    <t>ฐานนิยม</t>
  </si>
  <si>
    <t>1049010005</t>
  </si>
  <si>
    <t>แก้งโนนคำประชาสรรค์</t>
  </si>
  <si>
    <t>สำนักงานคณะกรรมการการศึกษาขั้นพื้นฐาน</t>
  </si>
  <si>
    <t>เมืองมุกดาหาร</t>
  </si>
  <si>
    <t>0</t>
  </si>
  <si>
    <t>1049010099</t>
  </si>
  <si>
    <t>คณะเทศบาลนครกรุงเทพ 3</t>
  </si>
  <si>
    <t>นิคมคำสร้อย</t>
  </si>
  <si>
    <t>1049010067</t>
  </si>
  <si>
    <t>คำฮีเบญจวิทย์</t>
  </si>
  <si>
    <t>1049010080</t>
  </si>
  <si>
    <t>คำแฮดประชาสรรค์</t>
  </si>
  <si>
    <t>1049010218</t>
  </si>
  <si>
    <t>ชุมชนบ้านบางทรายน้อย</t>
  </si>
  <si>
    <t>หว้านใหญ่</t>
  </si>
  <si>
    <t>1049010175</t>
  </si>
  <si>
    <t>ชุมชนบ้านหนองบัว</t>
  </si>
  <si>
    <t>ดงหลวง</t>
  </si>
  <si>
    <t>1049010063</t>
  </si>
  <si>
    <t>ชุมชนโพนทราย</t>
  </si>
  <si>
    <t>1049010118</t>
  </si>
  <si>
    <t>นาสะเม็งวิทยา</t>
  </si>
  <si>
    <t>ดอนตาล</t>
  </si>
  <si>
    <t>1049010121</t>
  </si>
  <si>
    <t>นาหว้าประชาสรรค์</t>
  </si>
  <si>
    <t>1049010150</t>
  </si>
  <si>
    <t>บ้านกกตูม</t>
  </si>
  <si>
    <t>1049010070</t>
  </si>
  <si>
    <t>บ้านกุดโง้ง</t>
  </si>
  <si>
    <t>1049010151</t>
  </si>
  <si>
    <t>บ้านแก้งนาง</t>
  </si>
  <si>
    <t>1049010216</t>
  </si>
  <si>
    <t>บ้านขามป้อม</t>
  </si>
  <si>
    <t>1049010027</t>
  </si>
  <si>
    <t>บ้านโคกขามเลียน</t>
  </si>
  <si>
    <t>1049010142</t>
  </si>
  <si>
    <t>บ้านโคกหนองหล่ม</t>
  </si>
  <si>
    <t>1049010230</t>
  </si>
  <si>
    <t>บ้านงิ้ว</t>
  </si>
  <si>
    <t>หนองสูง</t>
  </si>
  <si>
    <t>1049010214</t>
  </si>
  <si>
    <t>บ้านชะโนด 1</t>
  </si>
  <si>
    <t>1049010158</t>
  </si>
  <si>
    <t>บ้านชะโนด 2</t>
  </si>
  <si>
    <t>1049010204</t>
  </si>
  <si>
    <t>บ้านตูมหวาน</t>
  </si>
  <si>
    <t>คำชะอี</t>
  </si>
  <si>
    <t>1049010008</t>
  </si>
  <si>
    <t>บ้านนาตะแบง1</t>
  </si>
  <si>
    <t>1049010136</t>
  </si>
  <si>
    <t>บ้านนาทาม</t>
  </si>
  <si>
    <t>1049010141</t>
  </si>
  <si>
    <t>บ้านนาโพธิ์</t>
  </si>
  <si>
    <t>1049010228</t>
  </si>
  <si>
    <t>บ้านโนนยาง</t>
  </si>
  <si>
    <t>1049010139</t>
  </si>
  <si>
    <t>บ้านโนนสวาท</t>
  </si>
  <si>
    <t>1049010197</t>
  </si>
  <si>
    <t>บ้านโนนสังข์ศรี</t>
  </si>
  <si>
    <t>1049010131</t>
  </si>
  <si>
    <t>บ้านบาก2</t>
  </si>
  <si>
    <t>1049010238</t>
  </si>
  <si>
    <t>บ้านบุ่ง</t>
  </si>
  <si>
    <t>1049010037</t>
  </si>
  <si>
    <t>บ้านป่งเปือย</t>
  </si>
  <si>
    <t>1049010029</t>
  </si>
  <si>
    <t>บ้านป่งโพน</t>
  </si>
  <si>
    <t>1049010100</t>
  </si>
  <si>
    <t>บ้านป่าเตย</t>
  </si>
  <si>
    <t>1049010167</t>
  </si>
  <si>
    <t>บ้านฝั่งแดง</t>
  </si>
  <si>
    <t>1049010030</t>
  </si>
  <si>
    <t>บ้านโพนสวาง</t>
  </si>
  <si>
    <t>1049010102</t>
  </si>
  <si>
    <t>บ้านภูแผงม้า</t>
  </si>
  <si>
    <t>1049010034</t>
  </si>
  <si>
    <t>บ้านส้มป่อย "รอดนุกูล"</t>
  </si>
  <si>
    <t>1049010219</t>
  </si>
  <si>
    <t>บ้านสองคอน</t>
  </si>
  <si>
    <t>1049010156</t>
  </si>
  <si>
    <t>บ้านสานแว้</t>
  </si>
  <si>
    <t>1049010004</t>
  </si>
  <si>
    <t>บ้านสามขามิตรภาพที่ 3</t>
  </si>
  <si>
    <t>1049010161</t>
  </si>
  <si>
    <t>บ้านโสก</t>
  </si>
  <si>
    <t>1049010135</t>
  </si>
  <si>
    <t>บ้านหนองเม็ก</t>
  </si>
  <si>
    <t>1049010159</t>
  </si>
  <si>
    <t>บ้านหนองยาง</t>
  </si>
  <si>
    <t>1049010053</t>
  </si>
  <si>
    <t>บ้านหนองแวง</t>
  </si>
  <si>
    <t>1049010048</t>
  </si>
  <si>
    <t>บ้านหนองหอยป่าหวาย</t>
  </si>
  <si>
    <t>1049010209</t>
  </si>
  <si>
    <t>บ้านหนองเอี่ยน</t>
  </si>
  <si>
    <t>1049010191</t>
  </si>
  <si>
    <t>บ้านหนองเอี่ยนดง"ราษฎร์สงเคราะห์"</t>
  </si>
  <si>
    <t>1049010201</t>
  </si>
  <si>
    <t>บ้านเหล่า</t>
  </si>
  <si>
    <t>1049010018</t>
  </si>
  <si>
    <t>บ้านเหล่าคราม</t>
  </si>
  <si>
    <t>1049010143</t>
  </si>
  <si>
    <t>บ้านเหล่าหมี</t>
  </si>
  <si>
    <t>1049010110</t>
  </si>
  <si>
    <t>บ้านเหล่าหลวงเตาถ่าน</t>
  </si>
  <si>
    <t>1049010089</t>
  </si>
  <si>
    <t>บำรุงพงศ์อุปถัมภ์</t>
  </si>
  <si>
    <t>1049010109</t>
  </si>
  <si>
    <t>ป่งแดงวิทยาคม</t>
  </si>
  <si>
    <t>1049010133</t>
  </si>
  <si>
    <t>ป่าไร่ป่าชาดวิทยา</t>
  </si>
  <si>
    <t>1049010076</t>
  </si>
  <si>
    <t>มุกดาลัย</t>
  </si>
  <si>
    <t>1049010174</t>
  </si>
  <si>
    <t>ร่มเกล้า</t>
  </si>
  <si>
    <t>1049010215</t>
  </si>
  <si>
    <t>สมเด็จพระศรีนครินทราบรมราชชนนี84พรรษา</t>
  </si>
  <si>
    <t>1049010149</t>
  </si>
  <si>
    <t>สยามกลการ4</t>
  </si>
  <si>
    <t>1049010192</t>
  </si>
  <si>
    <t>ห้วยตาเปอะ</t>
  </si>
  <si>
    <t>สะพานมิตรภาพ</t>
  </si>
  <si>
    <t>คำสร้อยนาอุดม</t>
  </si>
  <si>
    <t>ไตรมิตรนวพัฒน์</t>
  </si>
  <si>
    <t>ร่มกกชัยพัฒนา</t>
  </si>
  <si>
    <t>ดงหลวงตอนบน</t>
  </si>
  <si>
    <t>แก้วมุกดาหาร</t>
  </si>
  <si>
    <t>คำอาฮวนดงเย็น</t>
  </si>
  <si>
    <t>ภูผาเทิบพัฒนา</t>
  </si>
  <si>
    <t>เมืองหนองสูง</t>
  </si>
  <si>
    <t>คำชะอีศึกษาพัฒน์</t>
  </si>
  <si>
    <t>ภูสระดอกบัว</t>
  </si>
  <si>
    <t>คำชะอีก้าวหน้า</t>
  </si>
  <si>
    <t>คีรีวงศึกษา</t>
  </si>
  <si>
    <t>เมืองน้ำทิพย์</t>
  </si>
  <si>
    <t>ธารบังอี่</t>
  </si>
  <si>
    <t>กลุ่มเครือข่าย</t>
  </si>
  <si>
    <t>ค่าเฉลี่ยรายโรง</t>
  </si>
  <si>
    <t>ลำดับที่</t>
  </si>
  <si>
    <t>สำนักงานเขตพื้นที่การศึกษาประถมศึกษามุกดาหาร</t>
  </si>
  <si>
    <t>ระดับประเทศ</t>
  </si>
  <si>
    <t>ระดับเขตพื้นที่</t>
  </si>
  <si>
    <t>ค่าเฉลี่ยรายวิชา 2562</t>
  </si>
  <si>
    <t>คะแนนเฉลี่ยผลการสอบ O-NET ชั้นมัธยมศึกษาปีที่ 3 ปีการศึกษา 2562</t>
  </si>
  <si>
    <t>ปีกศ. 62</t>
  </si>
  <si>
    <t>เทียบกับประเทศ+สูงกว่า-ต่ำกว่า</t>
  </si>
  <si>
    <t>ค่าเฉลี่ยเครือข่าย</t>
  </si>
  <si>
    <t>อำเภอ</t>
  </si>
  <si>
    <t>เปรียบเทียบคะแนนพัฒนาผลการสอบ O-NET ชั้นมัธยมศึกษาปีที่ 3 ปีการศึกษา 2557- 2562</t>
  </si>
  <si>
    <t>เครือข่าย</t>
  </si>
  <si>
    <t>โรงเรียน</t>
  </si>
  <si>
    <t>เฉลี่ย</t>
  </si>
  <si>
    <t xml:space="preserve">เฉลี่ย </t>
  </si>
  <si>
    <t>เทียบปี57กับปี58 (คะแนนพัฒนา)</t>
  </si>
  <si>
    <t>เทียบปี58กับปี59 (คะแนนพัฒนา)</t>
  </si>
  <si>
    <t>เทียบปี59กับปี60 (คะแนนพัฒนา)</t>
  </si>
  <si>
    <t>ปีกศ. 61</t>
  </si>
  <si>
    <t>เทียบปี60กับปี61 (คะแนนพัฒนา)</t>
  </si>
  <si>
    <t>เทียบปี61กับปี62 (คะแนนพัฒนา)</t>
  </si>
  <si>
    <t>ปี กศ.57</t>
  </si>
  <si>
    <t>ปี กศ.58</t>
  </si>
  <si>
    <t>ปี กศ.59</t>
  </si>
  <si>
    <t>ปี กศ.60</t>
  </si>
  <si>
    <t>ปี กศ.61</t>
  </si>
  <si>
    <t>ปี กศ.62</t>
  </si>
  <si>
    <t>สมเด็จพระศรีฯ</t>
  </si>
  <si>
    <t>บ้านหนองเอี่ยนดงราษฎร์สงเคราะห์</t>
  </si>
  <si>
    <t>บ้านห้วยกอก1</t>
  </si>
  <si>
    <t>สีเขียว หมายถึง สูงกว่าค่าเฉลี่ยระดับประเทศ</t>
  </si>
  <si>
    <t>สีเหลือง หมายถึง ต่ำกว่าค่าเฉลี่ยระดับประเทศ แต่สูงกว่าเขตพื้นที่การศึกษา</t>
  </si>
  <si>
    <t>สีชมพู  หมายถึง มีคะแนนพัฒนาบรรลุเป้าหมายที่กำหนด (เพิ่มขึ้น 5 คะแนน)</t>
  </si>
  <si>
    <t>สีฟ้า  หมายถึง มีคะแนนพัฒนาแต่ยังไม่บรรลุเป้าหมายที่กำหนด (เพิ่มขึ้น 5 คะแนน)</t>
  </si>
  <si>
    <t>ค่าเฉลี่ยทุกสาระ รายโรง</t>
  </si>
  <si>
    <t>เมือง</t>
  </si>
  <si>
    <t>อังกฤษ</t>
  </si>
  <si>
    <t>คณิต</t>
  </si>
  <si>
    <t>วิทย์</t>
  </si>
  <si>
    <t>ไทย</t>
  </si>
  <si>
    <t>เทียบกับประเทศ +สูง-ต่ำ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</si>
</sst>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87" formatCode="[$-10409]dd/mm/yyyy\ hh:mm"/>
    <numFmt numFmtId="188" formatCode="[$-10409]#,##0;\(#,##0\)"/>
    <numFmt numFmtId="189" formatCode="[$-10409]0.00"/>
    <numFmt numFmtId="190" formatCode="[$-10409]0.00;\(0.00\)"/>
    <numFmt numFmtId="191" formatCode="0.000"/>
    <numFmt numFmtId="192" formatCode="0.000_);\(0.000\)"/>
  </numFmts>
  <fonts count="32" x14ac:knownFonts="1">
    <font>
      <sz val="11"/>
      <color rgb="FF000000"/>
      <name val="Tahoma"/>
      <family val="2"/>
      <scheme val="minor"/>
    </font>
    <font>
      <sz val="11"/>
      <name val="Tahoma"/>
      <family val="2"/>
    </font>
    <font>
      <b/>
      <sz val="8"/>
      <color rgb="FF4682B4"/>
      <name val="Tahoma"/>
      <family val="2"/>
    </font>
    <font>
      <b/>
      <sz val="10"/>
      <color rgb="FF4682B4"/>
      <name val="Tahoma"/>
      <family val="2"/>
    </font>
    <font>
      <sz val="10"/>
      <color rgb="FF4682B4"/>
      <name val="Tahoma"/>
      <family val="2"/>
    </font>
    <font>
      <sz val="8"/>
      <color rgb="FF6495ED"/>
      <name val="Arial"/>
      <family val="2"/>
    </font>
    <font>
      <b/>
      <i/>
      <sz val="8"/>
      <color rgb="FF4682B4"/>
      <name val="Tahoma"/>
      <family val="2"/>
    </font>
    <font>
      <sz val="10"/>
      <color rgb="FF000000"/>
      <name val="Tahoma"/>
      <family val="2"/>
    </font>
    <font>
      <sz val="8"/>
      <color rgb="FF000000"/>
      <name val="Tahoma"/>
      <family val="2"/>
    </font>
    <font>
      <sz val="11"/>
      <color rgb="FF000000"/>
      <name val="Tahoma"/>
      <family val="2"/>
      <scheme val="minor"/>
    </font>
    <font>
      <sz val="16"/>
      <name val="TH SarabunPSK"/>
      <family val="2"/>
    </font>
    <font>
      <sz val="16"/>
      <color theme="1" tint="4.9989318521683403E-2"/>
      <name val="TH SarabunPSK"/>
      <family val="2"/>
    </font>
    <font>
      <sz val="10"/>
      <name val="Arial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4"/>
      <color rgb="FF000000"/>
      <name val="TH SarabunPSK"/>
      <family val="2"/>
    </font>
    <font>
      <sz val="18"/>
      <color rgb="FF000000"/>
      <name val="TH SarabunPSK"/>
      <family val="2"/>
    </font>
    <font>
      <b/>
      <sz val="18"/>
      <color theme="1"/>
      <name val="TH SarabunPSK"/>
      <family val="2"/>
    </font>
    <font>
      <b/>
      <sz val="18"/>
      <color rgb="FF000000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indexed="8"/>
      <name val="TH SarabunPSK"/>
      <family val="2"/>
    </font>
    <font>
      <sz val="12"/>
      <color rgb="FF000000"/>
      <name val="Tahoma"/>
      <family val="2"/>
    </font>
    <font>
      <sz val="1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rgb="FF000000"/>
      <name val="TH SarabunPSK"/>
      <family val="2"/>
    </font>
    <font>
      <b/>
      <sz val="14"/>
      <color theme="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rgb="FFC7D9F9"/>
        <bgColor rgb="FFC7D9F9"/>
      </patternFill>
    </fill>
    <fill>
      <patternFill patternType="solid">
        <fgColor rgb="FFE6EEFC"/>
        <bgColor rgb="FFE6EEFC"/>
      </patternFill>
    </fill>
    <fill>
      <patternFill patternType="solid">
        <fgColor rgb="FF92D050"/>
        <bgColor rgb="FFE6EEFC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E6EEFC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85FF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696969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9" fillId="0" borderId="0"/>
    <xf numFmtId="0" fontId="12" fillId="0" borderId="0"/>
    <xf numFmtId="0" fontId="21" fillId="0" borderId="0"/>
  </cellStyleXfs>
  <cellXfs count="298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7" fillId="3" borderId="1" xfId="1" applyNumberFormat="1" applyFont="1" applyFill="1" applyBorder="1" applyAlignment="1">
      <alignment horizontal="center" vertical="top" wrapText="1" readingOrder="1"/>
    </xf>
    <xf numFmtId="0" fontId="8" fillId="3" borderId="10" xfId="1" applyNumberFormat="1" applyFont="1" applyFill="1" applyBorder="1" applyAlignment="1">
      <alignment horizontal="center" vertical="top" wrapText="1" readingOrder="1"/>
    </xf>
    <xf numFmtId="188" fontId="8" fillId="0" borderId="13" xfId="1" applyNumberFormat="1" applyFont="1" applyFill="1" applyBorder="1" applyAlignment="1">
      <alignment horizontal="center" vertical="top" wrapText="1" readingOrder="1"/>
    </xf>
    <xf numFmtId="189" fontId="8" fillId="0" borderId="10" xfId="1" applyNumberFormat="1" applyFont="1" applyFill="1" applyBorder="1" applyAlignment="1">
      <alignment horizontal="center" vertical="top" wrapText="1" readingOrder="1"/>
    </xf>
    <xf numFmtId="190" fontId="8" fillId="0" borderId="10" xfId="1" applyNumberFormat="1" applyFont="1" applyFill="1" applyBorder="1" applyAlignment="1">
      <alignment horizontal="center" vertical="top" wrapText="1" readingOrder="1"/>
    </xf>
    <xf numFmtId="0" fontId="8" fillId="0" borderId="1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1" fillId="2" borderId="7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7" fillId="2" borderId="1" xfId="1" applyNumberFormat="1" applyFont="1" applyFill="1" applyBorder="1" applyAlignment="1">
      <alignment vertical="center" wrapText="1" readingOrder="1"/>
    </xf>
    <xf numFmtId="0" fontId="10" fillId="0" borderId="16" xfId="0" applyFont="1" applyBorder="1"/>
    <xf numFmtId="0" fontId="10" fillId="0" borderId="17" xfId="0" applyFont="1" applyBorder="1"/>
    <xf numFmtId="0" fontId="7" fillId="3" borderId="1" xfId="1" applyNumberFormat="1" applyFont="1" applyFill="1" applyBorder="1" applyAlignment="1">
      <alignment horizontal="center" vertical="center" wrapText="1" readingOrder="1"/>
    </xf>
    <xf numFmtId="0" fontId="7" fillId="3" borderId="1" xfId="1" applyNumberFormat="1" applyFont="1" applyFill="1" applyBorder="1" applyAlignment="1">
      <alignment vertical="center" wrapText="1" readingOrder="1"/>
    </xf>
    <xf numFmtId="190" fontId="1" fillId="0" borderId="0" xfId="0" applyNumberFormat="1" applyFont="1" applyFill="1" applyBorder="1" applyAlignment="1">
      <alignment horizontal="center"/>
    </xf>
    <xf numFmtId="0" fontId="13" fillId="3" borderId="10" xfId="1" applyNumberFormat="1" applyFont="1" applyFill="1" applyBorder="1" applyAlignment="1">
      <alignment horizontal="center" vertical="top" wrapText="1" readingOrder="1"/>
    </xf>
    <xf numFmtId="0" fontId="13" fillId="3" borderId="10" xfId="1" applyNumberFormat="1" applyFont="1" applyFill="1" applyBorder="1" applyAlignment="1">
      <alignment vertical="top" wrapText="1" readingOrder="1"/>
    </xf>
    <xf numFmtId="188" fontId="13" fillId="0" borderId="13" xfId="1" applyNumberFormat="1" applyFont="1" applyFill="1" applyBorder="1" applyAlignment="1">
      <alignment horizontal="center" vertical="top" wrapText="1" readingOrder="1"/>
    </xf>
    <xf numFmtId="189" fontId="13" fillId="0" borderId="10" xfId="1" applyNumberFormat="1" applyFont="1" applyFill="1" applyBorder="1" applyAlignment="1">
      <alignment horizontal="center" vertical="top" wrapText="1" readingOrder="1"/>
    </xf>
    <xf numFmtId="189" fontId="13" fillId="0" borderId="10" xfId="1" applyNumberFormat="1" applyFont="1" applyFill="1" applyBorder="1" applyAlignment="1">
      <alignment vertical="top" wrapText="1" readingOrder="1"/>
    </xf>
    <xf numFmtId="190" fontId="13" fillId="0" borderId="10" xfId="1" applyNumberFormat="1" applyFont="1" applyFill="1" applyBorder="1" applyAlignment="1">
      <alignment vertical="top" wrapText="1" readingOrder="1"/>
    </xf>
    <xf numFmtId="190" fontId="13" fillId="0" borderId="10" xfId="1" applyNumberFormat="1" applyFont="1" applyFill="1" applyBorder="1" applyAlignment="1">
      <alignment horizontal="center" vertical="top" wrapText="1" readingOrder="1"/>
    </xf>
    <xf numFmtId="190" fontId="10" fillId="0" borderId="0" xfId="0" applyNumberFormat="1" applyFont="1" applyFill="1" applyBorder="1" applyAlignment="1">
      <alignment horizontal="center"/>
    </xf>
    <xf numFmtId="0" fontId="13" fillId="0" borderId="10" xfId="1" applyNumberFormat="1" applyFont="1" applyFill="1" applyBorder="1" applyAlignment="1">
      <alignment horizontal="center" vertical="top" wrapText="1" readingOrder="1"/>
    </xf>
    <xf numFmtId="0" fontId="13" fillId="4" borderId="10" xfId="1" applyNumberFormat="1" applyFont="1" applyFill="1" applyBorder="1" applyAlignment="1">
      <alignment horizontal="center" vertical="top" wrapText="1" readingOrder="1"/>
    </xf>
    <xf numFmtId="0" fontId="10" fillId="5" borderId="15" xfId="0" applyFont="1" applyFill="1" applyBorder="1"/>
    <xf numFmtId="0" fontId="13" fillId="4" borderId="10" xfId="1" applyNumberFormat="1" applyFont="1" applyFill="1" applyBorder="1" applyAlignment="1">
      <alignment vertical="top" wrapText="1" readingOrder="1"/>
    </xf>
    <xf numFmtId="188" fontId="13" fillId="5" borderId="13" xfId="1" applyNumberFormat="1" applyFont="1" applyFill="1" applyBorder="1" applyAlignment="1">
      <alignment horizontal="center" vertical="top" wrapText="1" readingOrder="1"/>
    </xf>
    <xf numFmtId="189" fontId="13" fillId="5" borderId="10" xfId="1" applyNumberFormat="1" applyFont="1" applyFill="1" applyBorder="1" applyAlignment="1">
      <alignment horizontal="center" vertical="top" wrapText="1" readingOrder="1"/>
    </xf>
    <xf numFmtId="189" fontId="13" fillId="5" borderId="10" xfId="1" applyNumberFormat="1" applyFont="1" applyFill="1" applyBorder="1" applyAlignment="1">
      <alignment vertical="top" wrapText="1" readingOrder="1"/>
    </xf>
    <xf numFmtId="190" fontId="13" fillId="5" borderId="10" xfId="1" applyNumberFormat="1" applyFont="1" applyFill="1" applyBorder="1" applyAlignment="1">
      <alignment vertical="top" wrapText="1" readingOrder="1"/>
    </xf>
    <xf numFmtId="190" fontId="13" fillId="5" borderId="10" xfId="1" applyNumberFormat="1" applyFont="1" applyFill="1" applyBorder="1" applyAlignment="1">
      <alignment horizontal="center" vertical="top" wrapText="1" readingOrder="1"/>
    </xf>
    <xf numFmtId="190" fontId="10" fillId="5" borderId="0" xfId="0" applyNumberFormat="1" applyFont="1" applyFill="1" applyBorder="1" applyAlignment="1">
      <alignment horizontal="center"/>
    </xf>
    <xf numFmtId="0" fontId="10" fillId="5" borderId="16" xfId="0" applyFont="1" applyFill="1" applyBorder="1"/>
    <xf numFmtId="0" fontId="13" fillId="5" borderId="10" xfId="1" applyNumberFormat="1" applyFont="1" applyFill="1" applyBorder="1" applyAlignment="1">
      <alignment horizontal="center" vertical="top" wrapText="1" readingOrder="1"/>
    </xf>
    <xf numFmtId="0" fontId="13" fillId="6" borderId="10" xfId="1" applyNumberFormat="1" applyFont="1" applyFill="1" applyBorder="1" applyAlignment="1">
      <alignment horizontal="center" vertical="top" wrapText="1" readingOrder="1"/>
    </xf>
    <xf numFmtId="0" fontId="10" fillId="7" borderId="16" xfId="0" applyFont="1" applyFill="1" applyBorder="1"/>
    <xf numFmtId="0" fontId="13" fillId="6" borderId="10" xfId="1" applyNumberFormat="1" applyFont="1" applyFill="1" applyBorder="1" applyAlignment="1">
      <alignment vertical="top" wrapText="1" readingOrder="1"/>
    </xf>
    <xf numFmtId="188" fontId="13" fillId="7" borderId="13" xfId="1" applyNumberFormat="1" applyFont="1" applyFill="1" applyBorder="1" applyAlignment="1">
      <alignment horizontal="center" vertical="top" wrapText="1" readingOrder="1"/>
    </xf>
    <xf numFmtId="189" fontId="13" fillId="7" borderId="10" xfId="1" applyNumberFormat="1" applyFont="1" applyFill="1" applyBorder="1" applyAlignment="1">
      <alignment horizontal="center" vertical="top" wrapText="1" readingOrder="1"/>
    </xf>
    <xf numFmtId="189" fontId="13" fillId="7" borderId="10" xfId="1" applyNumberFormat="1" applyFont="1" applyFill="1" applyBorder="1" applyAlignment="1">
      <alignment vertical="top" wrapText="1" readingOrder="1"/>
    </xf>
    <xf numFmtId="190" fontId="13" fillId="7" borderId="10" xfId="1" applyNumberFormat="1" applyFont="1" applyFill="1" applyBorder="1" applyAlignment="1">
      <alignment vertical="top" wrapText="1" readingOrder="1"/>
    </xf>
    <xf numFmtId="0" fontId="13" fillId="7" borderId="10" xfId="1" applyNumberFormat="1" applyFont="1" applyFill="1" applyBorder="1" applyAlignment="1">
      <alignment horizontal="center" vertical="top" wrapText="1" readingOrder="1"/>
    </xf>
    <xf numFmtId="190" fontId="13" fillId="7" borderId="10" xfId="1" applyNumberFormat="1" applyFont="1" applyFill="1" applyBorder="1" applyAlignment="1">
      <alignment horizontal="center" vertical="top" wrapText="1" readingOrder="1"/>
    </xf>
    <xf numFmtId="190" fontId="10" fillId="7" borderId="0" xfId="0" applyNumberFormat="1" applyFont="1" applyFill="1" applyBorder="1" applyAlignment="1">
      <alignment horizontal="center"/>
    </xf>
    <xf numFmtId="0" fontId="11" fillId="7" borderId="16" xfId="0" applyFont="1" applyFill="1" applyBorder="1" applyAlignment="1">
      <alignment horizontal="left" vertical="center" shrinkToFit="1"/>
    </xf>
    <xf numFmtId="0" fontId="10" fillId="0" borderId="20" xfId="0" applyFont="1" applyBorder="1"/>
    <xf numFmtId="188" fontId="13" fillId="8" borderId="20" xfId="1" applyNumberFormat="1" applyFont="1" applyFill="1" applyBorder="1" applyAlignment="1">
      <alignment horizontal="center" vertical="top" wrapText="1" readingOrder="1"/>
    </xf>
    <xf numFmtId="0" fontId="10" fillId="7" borderId="20" xfId="0" applyFont="1" applyFill="1" applyBorder="1"/>
    <xf numFmtId="0" fontId="10" fillId="5" borderId="20" xfId="0" applyFont="1" applyFill="1" applyBorder="1"/>
    <xf numFmtId="0" fontId="10" fillId="0" borderId="20" xfId="0" applyFont="1" applyFill="1" applyBorder="1" applyAlignment="1">
      <alignment horizontal="center"/>
    </xf>
    <xf numFmtId="2" fontId="10" fillId="0" borderId="20" xfId="0" applyNumberFormat="1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0" borderId="20" xfId="0" applyFont="1" applyFill="1" applyBorder="1"/>
    <xf numFmtId="0" fontId="7" fillId="3" borderId="0" xfId="1" applyNumberFormat="1" applyFont="1" applyFill="1" applyBorder="1" applyAlignment="1">
      <alignment horizontal="center" vertical="center" wrapText="1" readingOrder="1"/>
    </xf>
    <xf numFmtId="0" fontId="15" fillId="0" borderId="0" xfId="0" applyFont="1" applyAlignment="1"/>
    <xf numFmtId="0" fontId="15" fillId="0" borderId="0" xfId="0" applyFont="1" applyBorder="1" applyAlignment="1"/>
    <xf numFmtId="0" fontId="1" fillId="0" borderId="20" xfId="0" applyFont="1" applyFill="1" applyBorder="1" applyAlignment="1">
      <alignment horizontal="center"/>
    </xf>
    <xf numFmtId="188" fontId="13" fillId="5" borderId="20" xfId="1" applyNumberFormat="1" applyFont="1" applyFill="1" applyBorder="1" applyAlignment="1">
      <alignment horizontal="center" vertical="top" wrapText="1" readingOrder="1"/>
    </xf>
    <xf numFmtId="190" fontId="13" fillId="5" borderId="20" xfId="1" applyNumberFormat="1" applyFont="1" applyFill="1" applyBorder="1" applyAlignment="1">
      <alignment vertical="top" wrapText="1" readingOrder="1"/>
    </xf>
    <xf numFmtId="190" fontId="13" fillId="5" borderId="20" xfId="1" applyNumberFormat="1" applyFont="1" applyFill="1" applyBorder="1" applyAlignment="1">
      <alignment horizontal="center" vertical="top" wrapText="1" readingOrder="1"/>
    </xf>
    <xf numFmtId="190" fontId="10" fillId="5" borderId="20" xfId="0" applyNumberFormat="1" applyFont="1" applyFill="1" applyBorder="1" applyAlignment="1">
      <alignment horizontal="center"/>
    </xf>
    <xf numFmtId="188" fontId="13" fillId="7" borderId="20" xfId="1" applyNumberFormat="1" applyFont="1" applyFill="1" applyBorder="1" applyAlignment="1">
      <alignment horizontal="center" vertical="top" wrapText="1" readingOrder="1"/>
    </xf>
    <xf numFmtId="190" fontId="13" fillId="7" borderId="20" xfId="1" applyNumberFormat="1" applyFont="1" applyFill="1" applyBorder="1" applyAlignment="1">
      <alignment vertical="top" wrapText="1" readingOrder="1"/>
    </xf>
    <xf numFmtId="190" fontId="13" fillId="7" borderId="20" xfId="1" applyNumberFormat="1" applyFont="1" applyFill="1" applyBorder="1" applyAlignment="1">
      <alignment horizontal="center" vertical="top" wrapText="1" readingOrder="1"/>
    </xf>
    <xf numFmtId="190" fontId="10" fillId="7" borderId="20" xfId="0" applyNumberFormat="1" applyFont="1" applyFill="1" applyBorder="1" applyAlignment="1">
      <alignment horizontal="center"/>
    </xf>
    <xf numFmtId="0" fontId="11" fillId="7" borderId="20" xfId="0" applyFont="1" applyFill="1" applyBorder="1" applyAlignment="1">
      <alignment horizontal="left" vertical="center" shrinkToFit="1"/>
    </xf>
    <xf numFmtId="188" fontId="13" fillId="0" borderId="20" xfId="1" applyNumberFormat="1" applyFont="1" applyFill="1" applyBorder="1" applyAlignment="1">
      <alignment horizontal="center" vertical="top" wrapText="1" readingOrder="1"/>
    </xf>
    <xf numFmtId="190" fontId="13" fillId="0" borderId="20" xfId="1" applyNumberFormat="1" applyFont="1" applyFill="1" applyBorder="1" applyAlignment="1">
      <alignment vertical="top" wrapText="1" readingOrder="1"/>
    </xf>
    <xf numFmtId="190" fontId="13" fillId="0" borderId="20" xfId="1" applyNumberFormat="1" applyFont="1" applyFill="1" applyBorder="1" applyAlignment="1">
      <alignment horizontal="center" vertical="top" wrapText="1" readingOrder="1"/>
    </xf>
    <xf numFmtId="190" fontId="10" fillId="0" borderId="20" xfId="0" applyNumberFormat="1" applyFont="1" applyFill="1" applyBorder="1" applyAlignment="1">
      <alignment horizontal="center"/>
    </xf>
    <xf numFmtId="0" fontId="17" fillId="2" borderId="20" xfId="1" applyNumberFormat="1" applyFont="1" applyFill="1" applyBorder="1" applyAlignment="1">
      <alignment horizontal="center" vertical="center" wrapText="1" readingOrder="1"/>
    </xf>
    <xf numFmtId="3" fontId="19" fillId="9" borderId="20" xfId="0" applyNumberFormat="1" applyFont="1" applyFill="1" applyBorder="1" applyAlignment="1">
      <alignment vertical="center" wrapText="1" shrinkToFit="1"/>
    </xf>
    <xf numFmtId="0" fontId="20" fillId="2" borderId="20" xfId="1" applyNumberFormat="1" applyFont="1" applyFill="1" applyBorder="1" applyAlignment="1">
      <alignment horizontal="center" vertical="center" wrapText="1" readingOrder="1"/>
    </xf>
    <xf numFmtId="2" fontId="16" fillId="2" borderId="20" xfId="1" applyNumberFormat="1" applyFont="1" applyFill="1" applyBorder="1" applyAlignment="1">
      <alignment vertical="center" wrapText="1"/>
    </xf>
    <xf numFmtId="0" fontId="19" fillId="9" borderId="20" xfId="0" applyFont="1" applyFill="1" applyBorder="1" applyAlignment="1">
      <alignment vertical="center" wrapText="1" shrinkToFit="1"/>
    </xf>
    <xf numFmtId="190" fontId="14" fillId="8" borderId="20" xfId="1" applyNumberFormat="1" applyFont="1" applyFill="1" applyBorder="1" applyAlignment="1">
      <alignment vertical="top" wrapText="1" readingOrder="1"/>
    </xf>
    <xf numFmtId="190" fontId="14" fillId="8" borderId="20" xfId="1" applyNumberFormat="1" applyFont="1" applyFill="1" applyBorder="1" applyAlignment="1">
      <alignment horizontal="center" vertical="top" wrapText="1" readingOrder="1"/>
    </xf>
    <xf numFmtId="190" fontId="15" fillId="8" borderId="20" xfId="0" applyNumberFormat="1" applyFont="1" applyFill="1" applyBorder="1" applyAlignment="1">
      <alignment horizontal="center"/>
    </xf>
    <xf numFmtId="190" fontId="13" fillId="8" borderId="20" xfId="1" applyNumberFormat="1" applyFont="1" applyFill="1" applyBorder="1" applyAlignment="1">
      <alignment vertical="top" wrapText="1" readingOrder="1"/>
    </xf>
    <xf numFmtId="190" fontId="14" fillId="0" borderId="20" xfId="1" applyNumberFormat="1" applyFont="1" applyFill="1" applyBorder="1" applyAlignment="1">
      <alignment vertical="top" wrapText="1" readingOrder="1"/>
    </xf>
    <xf numFmtId="190" fontId="14" fillId="0" borderId="20" xfId="1" applyNumberFormat="1" applyFont="1" applyFill="1" applyBorder="1" applyAlignment="1">
      <alignment horizontal="center" vertical="top" wrapText="1" readingOrder="1"/>
    </xf>
    <xf numFmtId="190" fontId="15" fillId="0" borderId="20" xfId="0" applyNumberFormat="1" applyFont="1" applyFill="1" applyBorder="1" applyAlignment="1">
      <alignment horizontal="center"/>
    </xf>
    <xf numFmtId="190" fontId="1" fillId="8" borderId="20" xfId="0" applyNumberFormat="1" applyFont="1" applyFill="1" applyBorder="1"/>
    <xf numFmtId="188" fontId="14" fillId="8" borderId="20" xfId="1" applyNumberFormat="1" applyFont="1" applyFill="1" applyBorder="1" applyAlignment="1">
      <alignment horizontal="center" vertical="top" wrapText="1" readingOrder="1"/>
    </xf>
    <xf numFmtId="188" fontId="1" fillId="8" borderId="20" xfId="0" applyNumberFormat="1" applyFont="1" applyFill="1" applyBorder="1" applyAlignment="1">
      <alignment horizontal="center"/>
    </xf>
    <xf numFmtId="0" fontId="7" fillId="3" borderId="0" xfId="1" applyNumberFormat="1" applyFont="1" applyFill="1" applyBorder="1" applyAlignment="1">
      <alignment vertical="center" wrapText="1" readingOrder="1"/>
    </xf>
    <xf numFmtId="0" fontId="10" fillId="0" borderId="0" xfId="0" applyFont="1" applyFill="1" applyBorder="1" applyAlignment="1">
      <alignment horizontal="center"/>
    </xf>
    <xf numFmtId="0" fontId="22" fillId="0" borderId="0" xfId="3" applyFont="1" applyFill="1"/>
    <xf numFmtId="0" fontId="10" fillId="0" borderId="20" xfId="3" applyFont="1" applyBorder="1" applyAlignment="1">
      <alignment horizontal="right" vertical="center"/>
    </xf>
    <xf numFmtId="0" fontId="10" fillId="7" borderId="20" xfId="3" applyFont="1" applyFill="1" applyBorder="1" applyAlignment="1">
      <alignment horizontal="right" vertical="center"/>
    </xf>
    <xf numFmtId="2" fontId="15" fillId="9" borderId="20" xfId="3" applyNumberFormat="1" applyFont="1" applyFill="1" applyBorder="1"/>
    <xf numFmtId="0" fontId="15" fillId="9" borderId="20" xfId="3" applyFont="1" applyFill="1" applyBorder="1"/>
    <xf numFmtId="0" fontId="15" fillId="9" borderId="20" xfId="3" applyFont="1" applyFill="1" applyBorder="1" applyAlignment="1">
      <alignment horizontal="center" wrapText="1"/>
    </xf>
    <xf numFmtId="0" fontId="23" fillId="9" borderId="26" xfId="3" applyFont="1" applyFill="1" applyBorder="1" applyAlignment="1">
      <alignment horizontal="center" wrapText="1"/>
    </xf>
    <xf numFmtId="2" fontId="10" fillId="9" borderId="20" xfId="3" applyNumberFormat="1" applyFont="1" applyFill="1" applyBorder="1" applyAlignment="1">
      <alignment horizontal="right" vertical="center" wrapText="1"/>
    </xf>
    <xf numFmtId="2" fontId="24" fillId="9" borderId="20" xfId="3" applyNumberFormat="1" applyFont="1" applyFill="1" applyBorder="1"/>
    <xf numFmtId="0" fontId="22" fillId="9" borderId="20" xfId="3" applyFont="1" applyFill="1" applyBorder="1"/>
    <xf numFmtId="0" fontId="24" fillId="9" borderId="20" xfId="3" applyFont="1" applyFill="1" applyBorder="1"/>
    <xf numFmtId="0" fontId="23" fillId="9" borderId="20" xfId="3" applyFont="1" applyFill="1" applyBorder="1"/>
    <xf numFmtId="0" fontId="11" fillId="0" borderId="15" xfId="3" applyFont="1" applyFill="1" applyBorder="1" applyAlignment="1">
      <alignment horizontal="left" vertical="center" shrinkToFit="1"/>
    </xf>
    <xf numFmtId="2" fontId="22" fillId="0" borderId="15" xfId="3" applyNumberFormat="1" applyFont="1" applyFill="1" applyBorder="1"/>
    <xf numFmtId="2" fontId="11" fillId="0" borderId="15" xfId="3" applyNumberFormat="1" applyFont="1" applyFill="1" applyBorder="1" applyAlignment="1">
      <alignment horizontal="center" vertical="center" shrinkToFit="1"/>
    </xf>
    <xf numFmtId="2" fontId="22" fillId="0" borderId="15" xfId="3" applyNumberFormat="1" applyFont="1" applyFill="1" applyBorder="1" applyAlignment="1">
      <alignment horizontal="center"/>
    </xf>
    <xf numFmtId="0" fontId="23" fillId="0" borderId="15" xfId="3" applyFont="1" applyFill="1" applyBorder="1"/>
    <xf numFmtId="0" fontId="11" fillId="0" borderId="16" xfId="3" applyFont="1" applyFill="1" applyBorder="1" applyAlignment="1">
      <alignment horizontal="left" vertical="center" shrinkToFit="1"/>
    </xf>
    <xf numFmtId="2" fontId="22" fillId="0" borderId="16" xfId="3" applyNumberFormat="1" applyFont="1" applyFill="1" applyBorder="1"/>
    <xf numFmtId="2" fontId="11" fillId="0" borderId="16" xfId="3" applyNumberFormat="1" applyFont="1" applyFill="1" applyBorder="1" applyAlignment="1">
      <alignment horizontal="center" vertical="center" shrinkToFit="1"/>
    </xf>
    <xf numFmtId="2" fontId="23" fillId="0" borderId="16" xfId="3" applyNumberFormat="1" applyFont="1" applyFill="1" applyBorder="1"/>
    <xf numFmtId="2" fontId="22" fillId="0" borderId="16" xfId="3" applyNumberFormat="1" applyFont="1" applyBorder="1" applyAlignment="1">
      <alignment horizontal="right"/>
    </xf>
    <xf numFmtId="2" fontId="22" fillId="0" borderId="16" xfId="3" applyNumberFormat="1" applyFont="1" applyFill="1" applyBorder="1" applyAlignment="1">
      <alignment horizontal="center"/>
    </xf>
    <xf numFmtId="0" fontId="24" fillId="0" borderId="16" xfId="3" applyFont="1" applyFill="1" applyBorder="1"/>
    <xf numFmtId="2" fontId="23" fillId="12" borderId="16" xfId="3" applyNumberFormat="1" applyFont="1" applyFill="1" applyBorder="1"/>
    <xf numFmtId="0" fontId="23" fillId="0" borderId="16" xfId="3" applyFont="1" applyFill="1" applyBorder="1"/>
    <xf numFmtId="2" fontId="23" fillId="7" borderId="16" xfId="3" applyNumberFormat="1" applyFont="1" applyFill="1" applyBorder="1"/>
    <xf numFmtId="2" fontId="22" fillId="7" borderId="16" xfId="3" applyNumberFormat="1" applyFont="1" applyFill="1" applyBorder="1" applyAlignment="1">
      <alignment horizontal="right"/>
    </xf>
    <xf numFmtId="0" fontId="24" fillId="7" borderId="16" xfId="3" applyFont="1" applyFill="1" applyBorder="1"/>
    <xf numFmtId="2" fontId="22" fillId="5" borderId="16" xfId="3" applyNumberFormat="1" applyFont="1" applyFill="1" applyBorder="1"/>
    <xf numFmtId="2" fontId="23" fillId="5" borderId="16" xfId="3" applyNumberFormat="1" applyFont="1" applyFill="1" applyBorder="1"/>
    <xf numFmtId="2" fontId="22" fillId="7" borderId="16" xfId="3" applyNumberFormat="1" applyFont="1" applyFill="1" applyBorder="1"/>
    <xf numFmtId="2" fontId="22" fillId="5" borderId="16" xfId="3" applyNumberFormat="1" applyFont="1" applyFill="1" applyBorder="1" applyAlignment="1">
      <alignment horizontal="right"/>
    </xf>
    <xf numFmtId="2" fontId="22" fillId="12" borderId="16" xfId="3" applyNumberFormat="1" applyFont="1" applyFill="1" applyBorder="1" applyAlignment="1">
      <alignment horizontal="center"/>
    </xf>
    <xf numFmtId="2" fontId="23" fillId="11" borderId="16" xfId="3" applyNumberFormat="1" applyFont="1" applyFill="1" applyBorder="1"/>
    <xf numFmtId="2" fontId="24" fillId="0" borderId="16" xfId="3" applyNumberFormat="1" applyFont="1" applyFill="1" applyBorder="1"/>
    <xf numFmtId="2" fontId="23" fillId="13" borderId="16" xfId="3" applyNumberFormat="1" applyFont="1" applyFill="1" applyBorder="1"/>
    <xf numFmtId="0" fontId="24" fillId="5" borderId="16" xfId="3" applyFont="1" applyFill="1" applyBorder="1"/>
    <xf numFmtId="0" fontId="25" fillId="0" borderId="16" xfId="2" applyFont="1" applyFill="1" applyBorder="1" applyAlignment="1" applyProtection="1">
      <alignment vertical="top" shrinkToFit="1" readingOrder="1"/>
      <protection locked="0"/>
    </xf>
    <xf numFmtId="2" fontId="24" fillId="5" borderId="16" xfId="3" applyNumberFormat="1" applyFont="1" applyFill="1" applyBorder="1"/>
    <xf numFmtId="0" fontId="11" fillId="0" borderId="17" xfId="3" applyFont="1" applyFill="1" applyBorder="1" applyAlignment="1">
      <alignment horizontal="left" vertical="center" shrinkToFit="1"/>
    </xf>
    <xf numFmtId="2" fontId="22" fillId="0" borderId="17" xfId="3" applyNumberFormat="1" applyFont="1" applyFill="1" applyBorder="1"/>
    <xf numFmtId="2" fontId="11" fillId="0" borderId="17" xfId="3" applyNumberFormat="1" applyFont="1" applyFill="1" applyBorder="1" applyAlignment="1">
      <alignment horizontal="center" vertical="center" shrinkToFit="1"/>
    </xf>
    <xf numFmtId="2" fontId="22" fillId="0" borderId="17" xfId="3" applyNumberFormat="1" applyFont="1" applyFill="1" applyBorder="1" applyAlignment="1">
      <alignment horizontal="center"/>
    </xf>
    <xf numFmtId="0" fontId="24" fillId="0" borderId="17" xfId="3" applyFont="1" applyFill="1" applyBorder="1"/>
    <xf numFmtId="0" fontId="23" fillId="0" borderId="17" xfId="3" applyFont="1" applyFill="1" applyBorder="1"/>
    <xf numFmtId="2" fontId="23" fillId="11" borderId="17" xfId="3" applyNumberFormat="1" applyFont="1" applyFill="1" applyBorder="1"/>
    <xf numFmtId="0" fontId="11" fillId="0" borderId="0" xfId="3" applyFont="1" applyFill="1" applyBorder="1" applyAlignment="1">
      <alignment horizontal="left" vertical="center" shrinkToFit="1"/>
    </xf>
    <xf numFmtId="0" fontId="10" fillId="0" borderId="0" xfId="3" applyFont="1"/>
    <xf numFmtId="0" fontId="22" fillId="0" borderId="0" xfId="3" applyFont="1" applyFill="1" applyAlignment="1">
      <alignment horizontal="right"/>
    </xf>
    <xf numFmtId="0" fontId="10" fillId="0" borderId="16" xfId="3" applyFont="1" applyBorder="1" applyAlignment="1">
      <alignment shrinkToFit="1"/>
    </xf>
    <xf numFmtId="0" fontId="25" fillId="0" borderId="16" xfId="3" applyFont="1" applyFill="1" applyBorder="1" applyAlignment="1" applyProtection="1">
      <alignment vertical="top" shrinkToFit="1" readingOrder="1"/>
      <protection locked="0"/>
    </xf>
    <xf numFmtId="0" fontId="10" fillId="0" borderId="0" xfId="3" applyFont="1" applyAlignment="1">
      <alignment horizontal="left" shrinkToFit="1"/>
    </xf>
    <xf numFmtId="0" fontId="22" fillId="0" borderId="0" xfId="3" applyFont="1" applyFill="1" applyAlignment="1">
      <alignment horizontal="left" shrinkToFit="1"/>
    </xf>
    <xf numFmtId="0" fontId="22" fillId="0" borderId="0" xfId="3" applyFont="1" applyFill="1" applyAlignment="1">
      <alignment shrinkToFit="1"/>
    </xf>
    <xf numFmtId="0" fontId="10" fillId="0" borderId="20" xfId="3" applyFont="1" applyBorder="1" applyAlignment="1">
      <alignment horizontal="center" vertical="center"/>
    </xf>
    <xf numFmtId="0" fontId="22" fillId="0" borderId="20" xfId="3" applyFont="1" applyFill="1" applyBorder="1" applyAlignment="1">
      <alignment horizontal="center" vertical="center"/>
    </xf>
    <xf numFmtId="0" fontId="10" fillId="7" borderId="20" xfId="3" applyFont="1" applyFill="1" applyBorder="1" applyAlignment="1">
      <alignment horizontal="center" vertical="center"/>
    </xf>
    <xf numFmtId="0" fontId="22" fillId="0" borderId="20" xfId="3" applyFont="1" applyFill="1" applyBorder="1" applyAlignment="1">
      <alignment horizontal="center" vertical="center" wrapText="1"/>
    </xf>
    <xf numFmtId="0" fontId="10" fillId="0" borderId="15" xfId="3" applyFont="1" applyBorder="1" applyAlignment="1">
      <alignment shrinkToFit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left" vertical="top" wrapText="1" readingOrder="1"/>
    </xf>
    <xf numFmtId="0" fontId="7" fillId="2" borderId="1" xfId="1" applyNumberFormat="1" applyFont="1" applyFill="1" applyBorder="1" applyAlignment="1">
      <alignment horizontal="center" vertical="center" wrapText="1" readingOrder="1"/>
    </xf>
    <xf numFmtId="0" fontId="1" fillId="2" borderId="6" xfId="1" applyNumberFormat="1" applyFont="1" applyFill="1" applyBorder="1" applyAlignment="1">
      <alignment vertical="top" wrapText="1"/>
    </xf>
    <xf numFmtId="0" fontId="1" fillId="0" borderId="2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1" fillId="2" borderId="7" xfId="1" applyNumberFormat="1" applyFont="1" applyFill="1" applyBorder="1" applyAlignment="1">
      <alignment vertical="top" wrapText="1"/>
    </xf>
    <xf numFmtId="0" fontId="1" fillId="0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7" fillId="2" borderId="1" xfId="1" applyNumberFormat="1" applyFont="1" applyFill="1" applyBorder="1" applyAlignment="1">
      <alignment horizontal="center"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187" fontId="5" fillId="0" borderId="0" xfId="1" applyNumberFormat="1" applyFont="1" applyFill="1" applyBorder="1" applyAlignment="1">
      <alignment horizontal="left" vertical="top" wrapText="1" readingOrder="1"/>
    </xf>
    <xf numFmtId="0" fontId="6" fillId="0" borderId="0" xfId="1" applyNumberFormat="1" applyFont="1" applyFill="1" applyBorder="1" applyAlignment="1">
      <alignment vertical="top" wrapText="1" readingOrder="1"/>
    </xf>
    <xf numFmtId="0" fontId="7" fillId="3" borderId="1" xfId="1" applyNumberFormat="1" applyFont="1" applyFill="1" applyBorder="1" applyAlignment="1">
      <alignment horizontal="center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5" fillId="0" borderId="0" xfId="1" applyNumberFormat="1" applyFont="1" applyFill="1" applyBorder="1" applyAlignment="1">
      <alignment horizontal="left" vertical="top" wrapText="1" readingOrder="1"/>
    </xf>
    <xf numFmtId="189" fontId="8" fillId="0" borderId="10" xfId="1" applyNumberFormat="1" applyFont="1" applyFill="1" applyBorder="1" applyAlignment="1">
      <alignment horizontal="center" vertical="top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8" fillId="3" borderId="10" xfId="1" applyNumberFormat="1" applyFont="1" applyFill="1" applyBorder="1" applyAlignment="1">
      <alignment vertical="top" wrapText="1" readingOrder="1"/>
    </xf>
    <xf numFmtId="0" fontId="1" fillId="0" borderId="11" xfId="1" applyNumberFormat="1" applyFont="1" applyFill="1" applyBorder="1" applyAlignment="1">
      <alignment vertical="top" wrapText="1"/>
    </xf>
    <xf numFmtId="190" fontId="8" fillId="0" borderId="10" xfId="1" applyNumberFormat="1" applyFont="1" applyFill="1" applyBorder="1" applyAlignment="1">
      <alignment horizontal="center" vertical="top" wrapText="1" readingOrder="1"/>
    </xf>
    <xf numFmtId="0" fontId="7" fillId="2" borderId="14" xfId="1" applyNumberFormat="1" applyFont="1" applyFill="1" applyBorder="1" applyAlignment="1">
      <alignment horizontal="center" vertical="top" wrapText="1" readingOrder="1"/>
    </xf>
    <xf numFmtId="0" fontId="7" fillId="2" borderId="4" xfId="1" applyNumberFormat="1" applyFont="1" applyFill="1" applyBorder="1" applyAlignment="1">
      <alignment horizontal="center" vertical="top" wrapText="1" readingOrder="1"/>
    </xf>
    <xf numFmtId="0" fontId="7" fillId="2" borderId="5" xfId="1" applyNumberFormat="1" applyFont="1" applyFill="1" applyBorder="1" applyAlignment="1">
      <alignment horizontal="center" vertical="top" wrapText="1" readingOrder="1"/>
    </xf>
    <xf numFmtId="0" fontId="7" fillId="2" borderId="18" xfId="1" applyNumberFormat="1" applyFont="1" applyFill="1" applyBorder="1" applyAlignment="1">
      <alignment horizontal="center" vertical="center" wrapText="1" readingOrder="1"/>
    </xf>
    <xf numFmtId="0" fontId="7" fillId="2" borderId="19" xfId="1" applyNumberFormat="1" applyFont="1" applyFill="1" applyBorder="1" applyAlignment="1">
      <alignment horizontal="center" vertical="center" wrapText="1" readingOrder="1"/>
    </xf>
    <xf numFmtId="0" fontId="16" fillId="0" borderId="20" xfId="0" applyFont="1" applyBorder="1" applyAlignment="1">
      <alignment horizontal="center"/>
    </xf>
    <xf numFmtId="0" fontId="19" fillId="9" borderId="23" xfId="0" applyFont="1" applyFill="1" applyBorder="1" applyAlignment="1">
      <alignment horizontal="center" vertical="center" wrapText="1" shrinkToFit="1"/>
    </xf>
    <xf numFmtId="0" fontId="19" fillId="9" borderId="24" xfId="0" applyFont="1" applyFill="1" applyBorder="1" applyAlignment="1">
      <alignment horizontal="center" vertical="center" wrapText="1" shrinkToFit="1"/>
    </xf>
    <xf numFmtId="0" fontId="19" fillId="9" borderId="27" xfId="0" applyFont="1" applyFill="1" applyBorder="1" applyAlignment="1">
      <alignment horizontal="center" vertical="center" wrapText="1" shrinkToFit="1"/>
    </xf>
    <xf numFmtId="0" fontId="19" fillId="9" borderId="21" xfId="0" applyFont="1" applyFill="1" applyBorder="1" applyAlignment="1">
      <alignment horizontal="center" vertical="center" wrapText="1" shrinkToFit="1"/>
    </xf>
    <xf numFmtId="0" fontId="19" fillId="9" borderId="25" xfId="0" applyFont="1" applyFill="1" applyBorder="1" applyAlignment="1">
      <alignment horizontal="center" vertical="center" wrapText="1" shrinkToFit="1"/>
    </xf>
    <xf numFmtId="0" fontId="19" fillId="9" borderId="22" xfId="0" applyFont="1" applyFill="1" applyBorder="1" applyAlignment="1">
      <alignment horizontal="center" vertical="center" wrapText="1" shrinkToFit="1"/>
    </xf>
    <xf numFmtId="0" fontId="18" fillId="3" borderId="20" xfId="1" applyNumberFormat="1" applyFont="1" applyFill="1" applyBorder="1" applyAlignment="1">
      <alignment horizontal="center" vertical="center" wrapText="1" readingOrder="1"/>
    </xf>
    <xf numFmtId="0" fontId="19" fillId="9" borderId="20" xfId="0" applyFont="1" applyFill="1" applyBorder="1" applyAlignment="1">
      <alignment horizontal="center" vertical="center" wrapText="1" shrinkToFit="1"/>
    </xf>
    <xf numFmtId="0" fontId="18" fillId="2" borderId="20" xfId="1" applyNumberFormat="1" applyFont="1" applyFill="1" applyBorder="1" applyAlignment="1">
      <alignment horizontal="center" vertical="center" wrapText="1" readingOrder="1"/>
    </xf>
    <xf numFmtId="0" fontId="18" fillId="2" borderId="20" xfId="1" applyNumberFormat="1" applyFont="1" applyFill="1" applyBorder="1" applyAlignment="1">
      <alignment horizontal="center" vertical="top" wrapText="1" readingOrder="1"/>
    </xf>
    <xf numFmtId="0" fontId="16" fillId="0" borderId="20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8" fillId="2" borderId="28" xfId="1" applyNumberFormat="1" applyFont="1" applyFill="1" applyBorder="1" applyAlignment="1">
      <alignment horizontal="center" vertical="center" wrapText="1" readingOrder="1"/>
    </xf>
    <xf numFmtId="0" fontId="18" fillId="2" borderId="26" xfId="1" applyNumberFormat="1" applyFont="1" applyFill="1" applyBorder="1" applyAlignment="1">
      <alignment horizontal="center" vertical="center" wrapText="1" readingOrder="1"/>
    </xf>
    <xf numFmtId="0" fontId="16" fillId="0" borderId="0" xfId="3" applyFont="1" applyAlignment="1">
      <alignment horizontal="center"/>
    </xf>
    <xf numFmtId="0" fontId="16" fillId="0" borderId="24" xfId="3" applyFont="1" applyBorder="1" applyAlignment="1">
      <alignment horizontal="center" shrinkToFit="1"/>
    </xf>
    <xf numFmtId="0" fontId="23" fillId="9" borderId="21" xfId="3" applyFont="1" applyFill="1" applyBorder="1" applyAlignment="1">
      <alignment horizontal="center" vertical="center" shrinkToFit="1"/>
    </xf>
    <xf numFmtId="0" fontId="23" fillId="9" borderId="22" xfId="3" applyFont="1" applyFill="1" applyBorder="1" applyAlignment="1">
      <alignment horizontal="center" vertical="center" shrinkToFit="1"/>
    </xf>
    <xf numFmtId="0" fontId="23" fillId="0" borderId="28" xfId="3" applyFont="1" applyFill="1" applyBorder="1" applyAlignment="1">
      <alignment horizontal="center" vertical="center" shrinkToFit="1"/>
    </xf>
    <xf numFmtId="0" fontId="23" fillId="0" borderId="26" xfId="3" applyFont="1" applyFill="1" applyBorder="1" applyAlignment="1">
      <alignment horizontal="center" vertical="center" shrinkToFit="1"/>
    </xf>
    <xf numFmtId="0" fontId="15" fillId="0" borderId="20" xfId="2" applyFont="1" applyFill="1" applyBorder="1" applyAlignment="1">
      <alignment horizontal="center" vertical="center" shrinkToFit="1"/>
    </xf>
    <xf numFmtId="0" fontId="22" fillId="0" borderId="28" xfId="3" applyFont="1" applyBorder="1" applyAlignment="1">
      <alignment horizontal="center" vertical="center" wrapText="1"/>
    </xf>
    <xf numFmtId="0" fontId="22" fillId="0" borderId="26" xfId="3" applyFont="1" applyBorder="1" applyAlignment="1">
      <alignment horizontal="center" vertical="center" wrapText="1"/>
    </xf>
    <xf numFmtId="0" fontId="22" fillId="9" borderId="20" xfId="3" applyFont="1" applyFill="1" applyBorder="1" applyAlignment="1">
      <alignment horizontal="center" vertical="center"/>
    </xf>
    <xf numFmtId="0" fontId="22" fillId="9" borderId="28" xfId="3" applyFont="1" applyFill="1" applyBorder="1" applyAlignment="1">
      <alignment horizontal="center" vertical="center" wrapText="1"/>
    </xf>
    <xf numFmtId="0" fontId="22" fillId="9" borderId="26" xfId="3" applyFont="1" applyFill="1" applyBorder="1" applyAlignment="1">
      <alignment horizontal="center" vertical="center" wrapText="1"/>
    </xf>
    <xf numFmtId="2" fontId="23" fillId="9" borderId="20" xfId="3" applyNumberFormat="1" applyFont="1" applyFill="1" applyBorder="1" applyAlignment="1">
      <alignment horizontal="center" wrapText="1"/>
    </xf>
    <xf numFmtId="2" fontId="23" fillId="9" borderId="20" xfId="3" applyNumberFormat="1" applyFont="1" applyFill="1" applyBorder="1"/>
    <xf numFmtId="2" fontId="23" fillId="7" borderId="16" xfId="3" applyNumberFormat="1" applyFont="1" applyFill="1" applyBorder="1" applyAlignment="1">
      <alignment horizontal="center" vertical="center" shrinkToFit="1"/>
    </xf>
    <xf numFmtId="2" fontId="23" fillId="9" borderId="16" xfId="3" applyNumberFormat="1" applyFont="1" applyFill="1" applyBorder="1" applyAlignment="1">
      <alignment horizontal="center" vertical="center" shrinkToFit="1"/>
    </xf>
    <xf numFmtId="2" fontId="23" fillId="5" borderId="16" xfId="3" applyNumberFormat="1" applyFont="1" applyFill="1" applyBorder="1" applyAlignment="1">
      <alignment horizontal="center" vertical="center" shrinkToFit="1"/>
    </xf>
    <xf numFmtId="2" fontId="22" fillId="0" borderId="29" xfId="3" applyNumberFormat="1" applyFont="1" applyFill="1" applyBorder="1" applyAlignment="1">
      <alignment horizontal="left" shrinkToFit="1"/>
    </xf>
    <xf numFmtId="0" fontId="10" fillId="0" borderId="0" xfId="3" applyFont="1" applyFill="1" applyAlignment="1">
      <alignment horizontal="left" shrinkToFit="1"/>
    </xf>
    <xf numFmtId="2" fontId="23" fillId="12" borderId="20" xfId="3" applyNumberFormat="1" applyFont="1" applyFill="1" applyBorder="1"/>
    <xf numFmtId="2" fontId="23" fillId="14" borderId="20" xfId="3" applyNumberFormat="1" applyFont="1" applyFill="1" applyBorder="1"/>
    <xf numFmtId="0" fontId="26" fillId="3" borderId="18" xfId="1" applyNumberFormat="1" applyFont="1" applyFill="1" applyBorder="1" applyAlignment="1">
      <alignment horizontal="center" vertical="center" wrapText="1" readingOrder="1"/>
    </xf>
    <xf numFmtId="0" fontId="26" fillId="3" borderId="30" xfId="1" applyNumberFormat="1" applyFont="1" applyFill="1" applyBorder="1" applyAlignment="1">
      <alignment horizontal="center" vertical="center" wrapText="1" readingOrder="1"/>
    </xf>
    <xf numFmtId="0" fontId="26" fillId="3" borderId="6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shrinkToFit="1"/>
    </xf>
    <xf numFmtId="0" fontId="13" fillId="4" borderId="20" xfId="1" applyNumberFormat="1" applyFont="1" applyFill="1" applyBorder="1" applyAlignment="1">
      <alignment horizontal="center" vertical="top" shrinkToFit="1" readingOrder="1"/>
    </xf>
    <xf numFmtId="0" fontId="10" fillId="5" borderId="20" xfId="0" applyFont="1" applyFill="1" applyBorder="1" applyAlignment="1">
      <alignment shrinkToFit="1"/>
    </xf>
    <xf numFmtId="0" fontId="13" fillId="4" borderId="20" xfId="1" applyNumberFormat="1" applyFont="1" applyFill="1" applyBorder="1" applyAlignment="1">
      <alignment vertical="top" shrinkToFit="1" readingOrder="1"/>
    </xf>
    <xf numFmtId="0" fontId="13" fillId="6" borderId="20" xfId="1" applyNumberFormat="1" applyFont="1" applyFill="1" applyBorder="1" applyAlignment="1">
      <alignment horizontal="center" vertical="top" shrinkToFit="1" readingOrder="1"/>
    </xf>
    <xf numFmtId="0" fontId="10" fillId="7" borderId="20" xfId="0" applyFont="1" applyFill="1" applyBorder="1" applyAlignment="1">
      <alignment shrinkToFit="1"/>
    </xf>
    <xf numFmtId="0" fontId="13" fillId="6" borderId="20" xfId="1" applyNumberFormat="1" applyFont="1" applyFill="1" applyBorder="1" applyAlignment="1">
      <alignment vertical="top" shrinkToFit="1" readingOrder="1"/>
    </xf>
    <xf numFmtId="0" fontId="13" fillId="3" borderId="20" xfId="1" applyNumberFormat="1" applyFont="1" applyFill="1" applyBorder="1" applyAlignment="1">
      <alignment horizontal="center" vertical="top" shrinkToFit="1" readingOrder="1"/>
    </xf>
    <xf numFmtId="0" fontId="10" fillId="0" borderId="20" xfId="0" applyFont="1" applyBorder="1" applyAlignment="1">
      <alignment shrinkToFit="1"/>
    </xf>
    <xf numFmtId="0" fontId="13" fillId="3" borderId="20" xfId="1" applyNumberFormat="1" applyFont="1" applyFill="1" applyBorder="1" applyAlignment="1">
      <alignment vertical="top" shrinkToFit="1" readingOrder="1"/>
    </xf>
    <xf numFmtId="0" fontId="14" fillId="3" borderId="20" xfId="1" applyNumberFormat="1" applyFont="1" applyFill="1" applyBorder="1" applyAlignment="1">
      <alignment horizontal="center" vertical="center" wrapText="1" readingOrder="1"/>
    </xf>
    <xf numFmtId="0" fontId="27" fillId="0" borderId="0" xfId="0" applyFont="1" applyFill="1" applyBorder="1"/>
    <xf numFmtId="0" fontId="27" fillId="0" borderId="0" xfId="0" applyFont="1" applyFill="1" applyBorder="1" applyAlignment="1">
      <alignment shrinkToFit="1"/>
    </xf>
    <xf numFmtId="0" fontId="27" fillId="0" borderId="0" xfId="0" applyFont="1" applyFill="1" applyBorder="1"/>
    <xf numFmtId="0" fontId="23" fillId="0" borderId="20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/>
    </xf>
    <xf numFmtId="0" fontId="28" fillId="0" borderId="0" xfId="0" applyFont="1" applyFill="1" applyBorder="1"/>
    <xf numFmtId="0" fontId="31" fillId="0" borderId="20" xfId="0" applyFont="1" applyFill="1" applyBorder="1" applyAlignment="1">
      <alignment horizontal="center" vertical="center" wrapText="1"/>
    </xf>
    <xf numFmtId="3" fontId="31" fillId="9" borderId="20" xfId="0" applyNumberFormat="1" applyFont="1" applyFill="1" applyBorder="1" applyAlignment="1">
      <alignment vertical="center" wrapText="1" shrinkToFit="1"/>
    </xf>
    <xf numFmtId="0" fontId="30" fillId="2" borderId="20" xfId="1" applyNumberFormat="1" applyFont="1" applyFill="1" applyBorder="1" applyAlignment="1">
      <alignment horizontal="center" vertical="center" wrapText="1" readingOrder="1"/>
    </xf>
    <xf numFmtId="2" fontId="29" fillId="2" borderId="20" xfId="1" applyNumberFormat="1" applyFont="1" applyFill="1" applyBorder="1" applyAlignment="1">
      <alignment vertical="center" wrapText="1"/>
    </xf>
    <xf numFmtId="190" fontId="17" fillId="5" borderId="20" xfId="1" applyNumberFormat="1" applyFont="1" applyFill="1" applyBorder="1" applyAlignment="1">
      <alignment vertical="top" wrapText="1" readingOrder="1"/>
    </xf>
    <xf numFmtId="190" fontId="17" fillId="5" borderId="20" xfId="1" applyNumberFormat="1" applyFont="1" applyFill="1" applyBorder="1" applyAlignment="1">
      <alignment horizontal="center" vertical="top" wrapText="1" readingOrder="1"/>
    </xf>
    <xf numFmtId="190" fontId="28" fillId="5" borderId="20" xfId="0" applyNumberFormat="1" applyFont="1" applyFill="1" applyBorder="1" applyAlignment="1">
      <alignment horizontal="center"/>
    </xf>
    <xf numFmtId="190" fontId="17" fillId="7" borderId="20" xfId="1" applyNumberFormat="1" applyFont="1" applyFill="1" applyBorder="1" applyAlignment="1">
      <alignment vertical="top" wrapText="1" readingOrder="1"/>
    </xf>
    <xf numFmtId="190" fontId="17" fillId="7" borderId="20" xfId="1" applyNumberFormat="1" applyFont="1" applyFill="1" applyBorder="1" applyAlignment="1">
      <alignment horizontal="center" vertical="top" wrapText="1" readingOrder="1"/>
    </xf>
    <xf numFmtId="190" fontId="28" fillId="7" borderId="20" xfId="0" applyNumberFormat="1" applyFont="1" applyFill="1" applyBorder="1" applyAlignment="1">
      <alignment horizontal="center"/>
    </xf>
    <xf numFmtId="190" fontId="17" fillId="0" borderId="20" xfId="1" applyNumberFormat="1" applyFont="1" applyFill="1" applyBorder="1" applyAlignment="1">
      <alignment vertical="top" wrapText="1" readingOrder="1"/>
    </xf>
    <xf numFmtId="190" fontId="17" fillId="0" borderId="20" xfId="1" applyNumberFormat="1" applyFont="1" applyFill="1" applyBorder="1" applyAlignment="1">
      <alignment horizontal="center" vertical="top" wrapText="1" readingOrder="1"/>
    </xf>
    <xf numFmtId="190" fontId="28" fillId="0" borderId="20" xfId="0" applyNumberFormat="1" applyFont="1" applyFill="1" applyBorder="1" applyAlignment="1">
      <alignment horizontal="center"/>
    </xf>
    <xf numFmtId="190" fontId="28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23" fillId="9" borderId="20" xfId="0" applyFont="1" applyFill="1" applyBorder="1" applyAlignment="1">
      <alignment vertical="center" wrapText="1" shrinkToFit="1"/>
    </xf>
    <xf numFmtId="2" fontId="15" fillId="0" borderId="20" xfId="0" applyNumberFormat="1" applyFont="1" applyFill="1" applyBorder="1" applyAlignment="1">
      <alignment horizontal="center" vertical="center"/>
    </xf>
    <xf numFmtId="191" fontId="23" fillId="0" borderId="20" xfId="0" applyNumberFormat="1" applyFont="1" applyFill="1" applyBorder="1" applyAlignment="1">
      <alignment horizontal="center"/>
    </xf>
    <xf numFmtId="192" fontId="24" fillId="0" borderId="20" xfId="0" applyNumberFormat="1" applyFont="1" applyFill="1" applyBorder="1" applyAlignment="1">
      <alignment horizontal="center"/>
    </xf>
    <xf numFmtId="0" fontId="20" fillId="2" borderId="20" xfId="1" applyNumberFormat="1" applyFont="1" applyFill="1" applyBorder="1" applyAlignment="1">
      <alignment horizontal="center" vertical="center" shrinkToFit="1" readingOrder="1"/>
    </xf>
    <xf numFmtId="0" fontId="16" fillId="2" borderId="20" xfId="1" applyNumberFormat="1" applyFont="1" applyFill="1" applyBorder="1" applyAlignment="1">
      <alignment vertical="top" shrinkToFit="1"/>
    </xf>
    <xf numFmtId="192" fontId="23" fillId="5" borderId="20" xfId="0" applyNumberFormat="1" applyFont="1" applyFill="1" applyBorder="1" applyAlignment="1">
      <alignment horizontal="center"/>
    </xf>
    <xf numFmtId="0" fontId="30" fillId="2" borderId="20" xfId="1" applyNumberFormat="1" applyFont="1" applyFill="1" applyBorder="1" applyAlignment="1">
      <alignment horizontal="center" vertical="top" wrapText="1" readingOrder="1"/>
    </xf>
    <xf numFmtId="0" fontId="30" fillId="2" borderId="20" xfId="1" applyNumberFormat="1" applyFont="1" applyFill="1" applyBorder="1" applyAlignment="1">
      <alignment horizontal="center" vertical="center" wrapText="1" readingOrder="1"/>
    </xf>
    <xf numFmtId="0" fontId="30" fillId="2" borderId="2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vertical="top"/>
    </xf>
    <xf numFmtId="3" fontId="14" fillId="10" borderId="27" xfId="0" applyNumberFormat="1" applyFont="1" applyFill="1" applyBorder="1" applyAlignment="1">
      <alignment vertical="center" wrapText="1" shrinkToFit="1"/>
    </xf>
    <xf numFmtId="0" fontId="13" fillId="3" borderId="28" xfId="0" applyFont="1" applyFill="1" applyBorder="1" applyAlignment="1">
      <alignment horizontal="center" vertical="center" wrapText="1" readingOrder="1"/>
    </xf>
    <xf numFmtId="0" fontId="13" fillId="2" borderId="28" xfId="0" applyFont="1" applyFill="1" applyBorder="1" applyAlignment="1">
      <alignment horizontal="center" vertical="center" shrinkToFit="1" readingOrder="1"/>
    </xf>
    <xf numFmtId="0" fontId="13" fillId="2" borderId="21" xfId="0" applyFont="1" applyFill="1" applyBorder="1" applyAlignment="1">
      <alignment horizontal="center" vertical="top" wrapText="1" readingOrder="1"/>
    </xf>
    <xf numFmtId="0" fontId="13" fillId="2" borderId="25" xfId="0" applyFont="1" applyFill="1" applyBorder="1" applyAlignment="1">
      <alignment horizontal="center" vertical="top" wrapText="1" readingOrder="1"/>
    </xf>
    <xf numFmtId="0" fontId="13" fillId="2" borderId="22" xfId="0" applyFont="1" applyFill="1" applyBorder="1" applyAlignment="1">
      <alignment horizontal="center" vertical="top" wrapText="1" readingOrder="1"/>
    </xf>
    <xf numFmtId="0" fontId="13" fillId="2" borderId="28" xfId="0" applyFont="1" applyFill="1" applyBorder="1" applyAlignment="1">
      <alignment horizontal="center" vertical="center" wrapText="1" readingOrder="1"/>
    </xf>
    <xf numFmtId="0" fontId="13" fillId="3" borderId="26" xfId="0" applyFont="1" applyFill="1" applyBorder="1" applyAlignment="1">
      <alignment horizontal="center" vertical="center" wrapText="1" readingOrder="1"/>
    </xf>
    <xf numFmtId="0" fontId="13" fillId="2" borderId="26" xfId="0" applyFont="1" applyFill="1" applyBorder="1" applyAlignment="1">
      <alignment horizontal="center" vertical="center" shrinkToFit="1" readingOrder="1"/>
    </xf>
    <xf numFmtId="0" fontId="13" fillId="2" borderId="27" xfId="0" applyFont="1" applyFill="1" applyBorder="1" applyAlignment="1">
      <alignment horizontal="center" vertical="center" wrapText="1" readingOrder="1"/>
    </xf>
    <xf numFmtId="0" fontId="13" fillId="2" borderId="26" xfId="0" applyFont="1" applyFill="1" applyBorder="1" applyAlignment="1">
      <alignment horizontal="center" vertical="center" wrapText="1" readingOrder="1"/>
    </xf>
    <xf numFmtId="0" fontId="14" fillId="10" borderId="21" xfId="0" applyFont="1" applyFill="1" applyBorder="1" applyAlignment="1">
      <alignment horizontal="center" vertical="center" wrapText="1" shrinkToFit="1"/>
    </xf>
    <xf numFmtId="0" fontId="14" fillId="10" borderId="25" xfId="0" applyFont="1" applyFill="1" applyBorder="1" applyAlignment="1">
      <alignment horizontal="center" vertical="center" wrapText="1" shrinkToFit="1"/>
    </xf>
    <xf numFmtId="0" fontId="14" fillId="10" borderId="22" xfId="0" applyFont="1" applyFill="1" applyBorder="1" applyAlignment="1">
      <alignment horizontal="center" vertical="center" wrapText="1" shrinkToFit="1"/>
    </xf>
    <xf numFmtId="0" fontId="14" fillId="2" borderId="27" xfId="0" applyFont="1" applyFill="1" applyBorder="1" applyAlignment="1">
      <alignment horizontal="center" vertical="center" wrapText="1" readingOrder="1"/>
    </xf>
    <xf numFmtId="2" fontId="15" fillId="2" borderId="27" xfId="0" applyNumberFormat="1" applyFont="1" applyFill="1" applyBorder="1" applyAlignment="1">
      <alignment vertical="center" wrapText="1"/>
    </xf>
    <xf numFmtId="0" fontId="14" fillId="10" borderId="27" xfId="0" applyFont="1" applyFill="1" applyBorder="1" applyAlignment="1">
      <alignment vertical="center" wrapText="1" shrinkToFit="1"/>
    </xf>
    <xf numFmtId="2" fontId="23" fillId="0" borderId="15" xfId="3" applyNumberFormat="1" applyFont="1" applyFill="1" applyBorder="1"/>
    <xf numFmtId="0" fontId="22" fillId="0" borderId="16" xfId="3" applyFont="1" applyFill="1" applyBorder="1"/>
    <xf numFmtId="2" fontId="23" fillId="7" borderId="17" xfId="3" applyNumberFormat="1" applyFont="1" applyFill="1" applyBorder="1"/>
    <xf numFmtId="2" fontId="22" fillId="7" borderId="15" xfId="3" applyNumberFormat="1" applyFont="1" applyFill="1" applyBorder="1" applyAlignment="1">
      <alignment horizontal="right"/>
    </xf>
    <xf numFmtId="0" fontId="22" fillId="0" borderId="16" xfId="3" applyFont="1" applyFill="1" applyBorder="1" applyAlignment="1">
      <alignment horizontal="right"/>
    </xf>
    <xf numFmtId="2" fontId="22" fillId="7" borderId="17" xfId="3" applyNumberFormat="1" applyFont="1" applyFill="1" applyBorder="1" applyAlignment="1">
      <alignment horizontal="right"/>
    </xf>
    <xf numFmtId="0" fontId="24" fillId="0" borderId="15" xfId="3" applyFont="1" applyFill="1" applyBorder="1"/>
    <xf numFmtId="2" fontId="23" fillId="12" borderId="15" xfId="3" applyNumberFormat="1" applyFont="1" applyFill="1" applyBorder="1"/>
    <xf numFmtId="2" fontId="23" fillId="0" borderId="15" xfId="3" applyNumberFormat="1" applyFont="1" applyFill="1" applyBorder="1" applyAlignment="1">
      <alignment horizontal="center" vertical="center" shrinkToFit="1"/>
    </xf>
    <xf numFmtId="2" fontId="23" fillId="0" borderId="20" xfId="3" applyNumberFormat="1" applyFont="1" applyFill="1" applyBorder="1"/>
    <xf numFmtId="2" fontId="23" fillId="0" borderId="16" xfId="3" applyNumberFormat="1" applyFont="1" applyFill="1" applyBorder="1" applyAlignment="1">
      <alignment horizontal="center" vertical="center" shrinkToFit="1"/>
    </xf>
    <xf numFmtId="2" fontId="23" fillId="0" borderId="17" xfId="3" applyNumberFormat="1" applyFont="1" applyFill="1" applyBorder="1" applyAlignment="1">
      <alignment horizontal="center" vertical="center" shrinkToFit="1"/>
    </xf>
    <xf numFmtId="0" fontId="22" fillId="9" borderId="31" xfId="3" applyFont="1" applyFill="1" applyBorder="1" applyAlignment="1">
      <alignment horizontal="center" vertical="center" wrapText="1"/>
    </xf>
  </cellXfs>
  <cellStyles count="4">
    <cellStyle name="ปกติ" xfId="0" builtinId="0"/>
    <cellStyle name="ปกติ 2" xfId="3" xr:uid="{03817F5B-8A5C-C54D-8893-43CB1E6C2A86}"/>
    <cellStyle name="Normal" xfId="1" xr:uid="{00000000-0005-0000-0000-000000000000}"/>
    <cellStyle name="Normal 2" xfId="2" xr:uid="{188C10C3-C005-7D4B-923D-3ADB2BB65AE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6495ED"/>
      <rgbColor rgb="00C7D9F9"/>
      <rgbColor rgb="00E6EEFC"/>
      <rgbColor rgb="00D3D3D3"/>
      <rgbColor rgb="0069696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27635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70"/>
  <sheetViews>
    <sheetView showGridLines="0" workbookViewId="0">
      <pane ySplit="11" topLeftCell="A12" activePane="bottomLeft" state="frozen"/>
      <selection pane="bottomLeft"/>
    </sheetView>
  </sheetViews>
  <sheetFormatPr baseColWidth="10" defaultColWidth="8.83203125" defaultRowHeight="14" x14ac:dyDescent="0.15"/>
  <cols>
    <col min="1" max="1" width="1" customWidth="1"/>
    <col min="2" max="2" width="11.33203125" customWidth="1"/>
    <col min="3" max="3" width="1.33203125" customWidth="1"/>
    <col min="4" max="4" width="0.6640625" customWidth="1"/>
    <col min="5" max="5" width="5.83203125" customWidth="1"/>
    <col min="6" max="6" width="12" customWidth="1"/>
    <col min="7" max="7" width="3.1640625" customWidth="1"/>
    <col min="8" max="8" width="1.83203125" customWidth="1"/>
    <col min="9" max="9" width="4.5" customWidth="1"/>
    <col min="10" max="10" width="0.1640625" customWidth="1"/>
    <col min="11" max="11" width="0.5" customWidth="1"/>
    <col min="12" max="12" width="5.33203125" customWidth="1"/>
    <col min="13" max="13" width="3.5" customWidth="1"/>
    <col min="14" max="14" width="5.33203125" customWidth="1"/>
    <col min="15" max="15" width="24" customWidth="1"/>
    <col min="16" max="16" width="0.1640625" customWidth="1"/>
    <col min="17" max="17" width="12" customWidth="1"/>
    <col min="18" max="18" width="0" hidden="1" customWidth="1"/>
    <col min="19" max="19" width="1.5" customWidth="1"/>
    <col min="20" max="20" width="2.33203125" customWidth="1"/>
    <col min="21" max="21" width="1.1640625" customWidth="1"/>
    <col min="22" max="22" width="7.33203125" customWidth="1"/>
    <col min="23" max="23" width="7.6640625" customWidth="1"/>
    <col min="24" max="24" width="0" hidden="1" customWidth="1"/>
    <col min="25" max="25" width="1.1640625" customWidth="1"/>
    <col min="26" max="26" width="0.6640625" customWidth="1"/>
    <col min="27" max="27" width="2.33203125" customWidth="1"/>
    <col min="28" max="28" width="1" customWidth="1"/>
    <col min="29" max="29" width="1.5" customWidth="1"/>
    <col min="30" max="30" width="1.6640625" customWidth="1"/>
    <col min="31" max="31" width="3.6640625" customWidth="1"/>
    <col min="32" max="32" width="0.33203125" customWidth="1"/>
    <col min="33" max="33" width="2.5" customWidth="1"/>
    <col min="34" max="34" width="0.5" customWidth="1"/>
    <col min="35" max="35" width="10.83203125" customWidth="1"/>
    <col min="36" max="36" width="1.5" customWidth="1"/>
    <col min="37" max="37" width="5.6640625" customWidth="1"/>
    <col min="38" max="38" width="8" customWidth="1"/>
    <col min="39" max="39" width="7.33203125" customWidth="1"/>
    <col min="40" max="40" width="7.6640625" customWidth="1"/>
    <col min="41" max="41" width="6.83203125" customWidth="1"/>
    <col min="42" max="42" width="8.33203125" customWidth="1"/>
    <col min="43" max="43" width="11.1640625" customWidth="1"/>
    <col min="44" max="44" width="7.1640625" customWidth="1"/>
    <col min="45" max="45" width="8" customWidth="1"/>
    <col min="46" max="46" width="7.33203125" customWidth="1"/>
    <col min="47" max="47" width="7.6640625" customWidth="1"/>
    <col min="48" max="48" width="6.83203125" customWidth="1"/>
    <col min="49" max="49" width="8.33203125" customWidth="1"/>
    <col min="50" max="50" width="11.1640625" customWidth="1"/>
    <col min="51" max="51" width="7.1640625" customWidth="1"/>
    <col min="52" max="52" width="8" customWidth="1"/>
    <col min="53" max="53" width="7.33203125" customWidth="1"/>
    <col min="54" max="54" width="7.6640625" customWidth="1"/>
    <col min="55" max="55" width="6.83203125" customWidth="1"/>
    <col min="56" max="56" width="8.33203125" customWidth="1"/>
    <col min="57" max="57" width="11.1640625" customWidth="1"/>
    <col min="58" max="58" width="7.1640625" customWidth="1"/>
    <col min="59" max="59" width="8" customWidth="1"/>
  </cols>
  <sheetData>
    <row r="1" spans="1:59" ht="1.75" customHeight="1" x14ac:dyDescent="0.15"/>
    <row r="2" spans="1:59" ht="2.25" customHeight="1" x14ac:dyDescent="0.15">
      <c r="A2" s="151"/>
      <c r="B2" s="151"/>
      <c r="C2" s="151"/>
      <c r="D2" s="151"/>
      <c r="E2" s="151"/>
      <c r="F2" s="151"/>
      <c r="G2" s="151"/>
    </row>
    <row r="3" spans="1:59" ht="14.5" customHeight="1" x14ac:dyDescent="0.15">
      <c r="A3" s="151"/>
      <c r="B3" s="151"/>
      <c r="C3" s="151"/>
      <c r="D3" s="151"/>
      <c r="E3" s="151"/>
      <c r="F3" s="151"/>
      <c r="G3" s="151"/>
      <c r="I3" s="152" t="s">
        <v>0</v>
      </c>
      <c r="J3" s="151"/>
      <c r="K3" s="151"/>
      <c r="L3" s="151"/>
      <c r="M3" s="151"/>
      <c r="N3" s="151"/>
      <c r="O3" s="151"/>
      <c r="P3" s="151"/>
      <c r="Q3" s="151"/>
      <c r="R3" s="151"/>
      <c r="S3" s="151"/>
    </row>
    <row r="4" spans="1:59" ht="15" customHeight="1" x14ac:dyDescent="0.15">
      <c r="A4" s="151"/>
      <c r="B4" s="151"/>
      <c r="C4" s="151"/>
      <c r="D4" s="151"/>
      <c r="E4" s="151"/>
      <c r="F4" s="151"/>
      <c r="G4" s="151"/>
    </row>
    <row r="5" spans="1:59" ht="14.75" customHeight="1" x14ac:dyDescent="0.15">
      <c r="A5" s="151"/>
      <c r="B5" s="151"/>
      <c r="C5" s="151"/>
      <c r="D5" s="151"/>
      <c r="E5" s="151"/>
      <c r="F5" s="151"/>
      <c r="G5" s="151"/>
      <c r="K5" s="153" t="s">
        <v>1</v>
      </c>
      <c r="L5" s="151"/>
      <c r="M5" s="151"/>
      <c r="N5" s="154" t="s">
        <v>2</v>
      </c>
      <c r="O5" s="151"/>
      <c r="P5" s="151"/>
      <c r="Q5" s="151"/>
      <c r="R5" s="151"/>
      <c r="S5" s="151"/>
      <c r="T5" s="151"/>
      <c r="U5" s="151"/>
      <c r="V5" s="151"/>
      <c r="W5" s="151"/>
      <c r="AA5" s="152" t="s">
        <v>3</v>
      </c>
      <c r="AB5" s="151"/>
      <c r="AC5" s="151"/>
      <c r="AD5" s="151"/>
      <c r="AE5" s="151"/>
      <c r="AF5" s="151"/>
      <c r="AG5" s="151"/>
      <c r="AH5" s="151"/>
      <c r="AI5" s="151"/>
      <c r="AJ5" s="151"/>
    </row>
    <row r="6" spans="1:59" ht="2.5" customHeight="1" x14ac:dyDescent="0.15">
      <c r="A6" s="151"/>
      <c r="B6" s="151"/>
      <c r="C6" s="151"/>
      <c r="D6" s="151"/>
      <c r="E6" s="151"/>
      <c r="F6" s="151"/>
      <c r="G6" s="151"/>
    </row>
    <row r="7" spans="1:59" ht="5" customHeight="1" x14ac:dyDescent="0.15"/>
    <row r="8" spans="1:59" x14ac:dyDescent="0.15">
      <c r="F8" s="2" t="s">
        <v>4</v>
      </c>
      <c r="G8" s="154">
        <v>2562</v>
      </c>
      <c r="H8" s="151"/>
      <c r="I8" s="151"/>
      <c r="J8" s="151"/>
      <c r="K8" s="151"/>
      <c r="P8" s="153" t="s">
        <v>5</v>
      </c>
      <c r="Q8" s="151"/>
      <c r="S8" s="154" t="s">
        <v>6</v>
      </c>
      <c r="T8" s="151"/>
      <c r="U8" s="151"/>
      <c r="V8" s="151"/>
      <c r="W8" s="151"/>
      <c r="X8" s="151"/>
      <c r="Y8" s="151"/>
      <c r="Z8" s="151"/>
      <c r="AA8" s="151"/>
    </row>
    <row r="9" spans="1:59" ht="9.25" customHeight="1" x14ac:dyDescent="0.15"/>
    <row r="10" spans="1:59" x14ac:dyDescent="0.15">
      <c r="A10" s="152" t="s">
        <v>7</v>
      </c>
      <c r="B10" s="151"/>
      <c r="C10" s="151"/>
      <c r="E10" s="165">
        <v>43916.342894722198</v>
      </c>
      <c r="F10" s="151"/>
      <c r="G10" s="151"/>
      <c r="H10" s="151"/>
      <c r="I10" s="151"/>
      <c r="J10" s="151"/>
      <c r="K10" s="151"/>
      <c r="L10" s="151"/>
      <c r="O10" s="166" t="s">
        <v>8</v>
      </c>
      <c r="P10" s="151"/>
      <c r="Q10" s="151"/>
      <c r="R10" s="151"/>
      <c r="S10" s="151"/>
      <c r="T10" s="151"/>
      <c r="Z10" s="152" t="s">
        <v>9</v>
      </c>
      <c r="AA10" s="151"/>
      <c r="AB10" s="151"/>
      <c r="AC10" s="168">
        <v>1</v>
      </c>
      <c r="AD10" s="151"/>
      <c r="AE10" s="1" t="s">
        <v>10</v>
      </c>
      <c r="AG10" s="169">
        <v>1</v>
      </c>
      <c r="AH10" s="151"/>
    </row>
    <row r="11" spans="1:59" ht="5" customHeight="1" x14ac:dyDescent="0.15"/>
    <row r="12" spans="1:59" x14ac:dyDescent="0.15">
      <c r="B12" s="155" t="s">
        <v>11</v>
      </c>
      <c r="C12" s="155" t="s">
        <v>12</v>
      </c>
      <c r="D12" s="157"/>
      <c r="E12" s="157"/>
      <c r="F12" s="157"/>
      <c r="G12" s="157"/>
      <c r="H12" s="157"/>
      <c r="I12" s="158"/>
      <c r="J12" s="155" t="s">
        <v>13</v>
      </c>
      <c r="K12" s="157"/>
      <c r="L12" s="157"/>
      <c r="M12" s="157"/>
      <c r="N12" s="157"/>
      <c r="O12" s="157"/>
      <c r="P12" s="158"/>
      <c r="Q12" s="155" t="s">
        <v>14</v>
      </c>
      <c r="R12" s="157"/>
      <c r="S12" s="157"/>
      <c r="T12" s="157"/>
      <c r="U12" s="158"/>
      <c r="V12" s="162" t="s">
        <v>15</v>
      </c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4"/>
      <c r="AM12" s="162" t="s">
        <v>16</v>
      </c>
      <c r="AN12" s="163"/>
      <c r="AO12" s="163"/>
      <c r="AP12" s="163"/>
      <c r="AQ12" s="163"/>
      <c r="AR12" s="163"/>
      <c r="AS12" s="164"/>
      <c r="AT12" s="162" t="s">
        <v>17</v>
      </c>
      <c r="AU12" s="163"/>
      <c r="AV12" s="163"/>
      <c r="AW12" s="163"/>
      <c r="AX12" s="163"/>
      <c r="AY12" s="163"/>
      <c r="AZ12" s="164"/>
      <c r="BA12" s="162" t="s">
        <v>18</v>
      </c>
      <c r="BB12" s="163"/>
      <c r="BC12" s="163"/>
      <c r="BD12" s="163"/>
      <c r="BE12" s="163"/>
      <c r="BF12" s="163"/>
      <c r="BG12" s="164"/>
    </row>
    <row r="13" spans="1:59" ht="28" x14ac:dyDescent="0.15">
      <c r="B13" s="156"/>
      <c r="C13" s="159"/>
      <c r="D13" s="160"/>
      <c r="E13" s="160"/>
      <c r="F13" s="160"/>
      <c r="G13" s="160"/>
      <c r="H13" s="160"/>
      <c r="I13" s="161"/>
      <c r="J13" s="159"/>
      <c r="K13" s="160"/>
      <c r="L13" s="160"/>
      <c r="M13" s="160"/>
      <c r="N13" s="160"/>
      <c r="O13" s="160"/>
      <c r="P13" s="161"/>
      <c r="Q13" s="159"/>
      <c r="R13" s="160"/>
      <c r="S13" s="160"/>
      <c r="T13" s="160"/>
      <c r="U13" s="161"/>
      <c r="V13" s="3" t="s">
        <v>19</v>
      </c>
      <c r="W13" s="3" t="s">
        <v>20</v>
      </c>
      <c r="Y13" s="167" t="s">
        <v>21</v>
      </c>
      <c r="Z13" s="163"/>
      <c r="AA13" s="163"/>
      <c r="AB13" s="163"/>
      <c r="AC13" s="164"/>
      <c r="AD13" s="167" t="s">
        <v>22</v>
      </c>
      <c r="AE13" s="163"/>
      <c r="AF13" s="163"/>
      <c r="AG13" s="164"/>
      <c r="AH13" s="167" t="s">
        <v>23</v>
      </c>
      <c r="AI13" s="164"/>
      <c r="AJ13" s="167" t="s">
        <v>24</v>
      </c>
      <c r="AK13" s="164"/>
      <c r="AL13" s="3" t="s">
        <v>25</v>
      </c>
      <c r="AM13" s="3" t="s">
        <v>19</v>
      </c>
      <c r="AN13" s="3" t="s">
        <v>20</v>
      </c>
      <c r="AO13" s="3" t="s">
        <v>21</v>
      </c>
      <c r="AP13" s="3" t="s">
        <v>22</v>
      </c>
      <c r="AQ13" s="3" t="s">
        <v>23</v>
      </c>
      <c r="AR13" s="3" t="s">
        <v>24</v>
      </c>
      <c r="AS13" s="3" t="s">
        <v>25</v>
      </c>
      <c r="AT13" s="3" t="s">
        <v>19</v>
      </c>
      <c r="AU13" s="3" t="s">
        <v>20</v>
      </c>
      <c r="AV13" s="3" t="s">
        <v>21</v>
      </c>
      <c r="AW13" s="3" t="s">
        <v>22</v>
      </c>
      <c r="AX13" s="3" t="s">
        <v>23</v>
      </c>
      <c r="AY13" s="3" t="s">
        <v>24</v>
      </c>
      <c r="AZ13" s="3" t="s">
        <v>25</v>
      </c>
      <c r="BA13" s="3" t="s">
        <v>19</v>
      </c>
      <c r="BB13" s="3" t="s">
        <v>20</v>
      </c>
      <c r="BC13" s="3" t="s">
        <v>21</v>
      </c>
      <c r="BD13" s="3" t="s">
        <v>22</v>
      </c>
      <c r="BE13" s="3" t="s">
        <v>23</v>
      </c>
      <c r="BF13" s="3" t="s">
        <v>24</v>
      </c>
      <c r="BG13" s="3" t="s">
        <v>25</v>
      </c>
    </row>
    <row r="14" spans="1:59" x14ac:dyDescent="0.15">
      <c r="B14" s="4" t="s">
        <v>26</v>
      </c>
      <c r="C14" s="172" t="s">
        <v>27</v>
      </c>
      <c r="D14" s="173"/>
      <c r="E14" s="173"/>
      <c r="F14" s="173"/>
      <c r="G14" s="173"/>
      <c r="H14" s="173"/>
      <c r="I14" s="171"/>
      <c r="J14" s="172" t="s">
        <v>28</v>
      </c>
      <c r="K14" s="173"/>
      <c r="L14" s="173"/>
      <c r="M14" s="173"/>
      <c r="N14" s="173"/>
      <c r="O14" s="173"/>
      <c r="P14" s="171"/>
      <c r="Q14" s="172" t="s">
        <v>29</v>
      </c>
      <c r="R14" s="173"/>
      <c r="S14" s="173"/>
      <c r="T14" s="173"/>
      <c r="U14" s="171"/>
      <c r="V14" s="5">
        <v>5</v>
      </c>
      <c r="W14" s="6">
        <v>69</v>
      </c>
      <c r="Y14" s="170">
        <v>48</v>
      </c>
      <c r="Z14" s="173"/>
      <c r="AA14" s="173"/>
      <c r="AB14" s="173"/>
      <c r="AC14" s="171"/>
      <c r="AD14" s="174">
        <v>59.2</v>
      </c>
      <c r="AE14" s="173"/>
      <c r="AF14" s="173"/>
      <c r="AG14" s="171"/>
      <c r="AH14" s="170">
        <v>9.2390469999999993</v>
      </c>
      <c r="AI14" s="171"/>
      <c r="AJ14" s="170">
        <v>65</v>
      </c>
      <c r="AK14" s="171"/>
      <c r="AL14" s="6">
        <v>48</v>
      </c>
      <c r="AM14" s="5">
        <v>5</v>
      </c>
      <c r="AN14" s="6">
        <v>38</v>
      </c>
      <c r="AO14" s="6">
        <v>26</v>
      </c>
      <c r="AP14" s="7">
        <v>30.8</v>
      </c>
      <c r="AQ14" s="6">
        <v>5.1536390000000001</v>
      </c>
      <c r="AR14" s="6">
        <v>28</v>
      </c>
      <c r="AS14" s="6">
        <v>26</v>
      </c>
      <c r="AT14" s="5">
        <v>5</v>
      </c>
      <c r="AU14" s="6">
        <v>28</v>
      </c>
      <c r="AV14" s="6">
        <v>12</v>
      </c>
      <c r="AW14" s="7">
        <v>18.399999999999999</v>
      </c>
      <c r="AX14" s="6">
        <v>5.4258629999999997</v>
      </c>
      <c r="AY14" s="6">
        <v>16</v>
      </c>
      <c r="AZ14" s="6">
        <v>16</v>
      </c>
      <c r="BA14" s="5">
        <v>5</v>
      </c>
      <c r="BB14" s="6">
        <v>37</v>
      </c>
      <c r="BC14" s="6">
        <v>23</v>
      </c>
      <c r="BD14" s="7">
        <v>31.1</v>
      </c>
      <c r="BE14" s="6">
        <v>4.8826219999999996</v>
      </c>
      <c r="BF14" s="6">
        <v>33</v>
      </c>
      <c r="BG14" s="8" t="s">
        <v>30</v>
      </c>
    </row>
    <row r="15" spans="1:59" x14ac:dyDescent="0.15">
      <c r="B15" s="4" t="s">
        <v>31</v>
      </c>
      <c r="C15" s="172" t="s">
        <v>32</v>
      </c>
      <c r="D15" s="173"/>
      <c r="E15" s="173"/>
      <c r="F15" s="173"/>
      <c r="G15" s="173"/>
      <c r="H15" s="173"/>
      <c r="I15" s="171"/>
      <c r="J15" s="172" t="s">
        <v>28</v>
      </c>
      <c r="K15" s="173"/>
      <c r="L15" s="173"/>
      <c r="M15" s="173"/>
      <c r="N15" s="173"/>
      <c r="O15" s="173"/>
      <c r="P15" s="171"/>
      <c r="Q15" s="172" t="s">
        <v>33</v>
      </c>
      <c r="R15" s="173"/>
      <c r="S15" s="173"/>
      <c r="T15" s="173"/>
      <c r="U15" s="171"/>
      <c r="V15" s="5">
        <v>5</v>
      </c>
      <c r="W15" s="6">
        <v>52</v>
      </c>
      <c r="Y15" s="170">
        <v>31</v>
      </c>
      <c r="Z15" s="173"/>
      <c r="AA15" s="173"/>
      <c r="AB15" s="173"/>
      <c r="AC15" s="171"/>
      <c r="AD15" s="174">
        <v>46.4</v>
      </c>
      <c r="AE15" s="173"/>
      <c r="AF15" s="173"/>
      <c r="AG15" s="171"/>
      <c r="AH15" s="170">
        <v>7.8638409999999999</v>
      </c>
      <c r="AI15" s="171"/>
      <c r="AJ15" s="170">
        <v>49</v>
      </c>
      <c r="AK15" s="171"/>
      <c r="AL15" s="6">
        <v>52</v>
      </c>
      <c r="AM15" s="5">
        <v>5</v>
      </c>
      <c r="AN15" s="6">
        <v>32</v>
      </c>
      <c r="AO15" s="6">
        <v>22</v>
      </c>
      <c r="AP15" s="7">
        <v>27.2</v>
      </c>
      <c r="AQ15" s="6">
        <v>3.4871189999999999</v>
      </c>
      <c r="AR15" s="6">
        <v>26</v>
      </c>
      <c r="AS15" s="6">
        <v>26</v>
      </c>
      <c r="AT15" s="5">
        <v>5</v>
      </c>
      <c r="AU15" s="6">
        <v>32</v>
      </c>
      <c r="AV15" s="6">
        <v>16</v>
      </c>
      <c r="AW15" s="7">
        <v>24.8</v>
      </c>
      <c r="AX15" s="6">
        <v>5.8787750000000001</v>
      </c>
      <c r="AY15" s="6">
        <v>28</v>
      </c>
      <c r="AZ15" s="6">
        <v>28</v>
      </c>
      <c r="BA15" s="5">
        <v>5</v>
      </c>
      <c r="BB15" s="6">
        <v>40.5</v>
      </c>
      <c r="BC15" s="6">
        <v>22.5</v>
      </c>
      <c r="BD15" s="7">
        <v>27.5</v>
      </c>
      <c r="BE15" s="6">
        <v>6.580273</v>
      </c>
      <c r="BF15" s="6">
        <v>25</v>
      </c>
      <c r="BG15" s="8" t="s">
        <v>30</v>
      </c>
    </row>
    <row r="16" spans="1:59" x14ac:dyDescent="0.15">
      <c r="B16" s="4" t="s">
        <v>34</v>
      </c>
      <c r="C16" s="172" t="s">
        <v>35</v>
      </c>
      <c r="D16" s="173"/>
      <c r="E16" s="173"/>
      <c r="F16" s="173"/>
      <c r="G16" s="173"/>
      <c r="H16" s="173"/>
      <c r="I16" s="171"/>
      <c r="J16" s="172" t="s">
        <v>28</v>
      </c>
      <c r="K16" s="173"/>
      <c r="L16" s="173"/>
      <c r="M16" s="173"/>
      <c r="N16" s="173"/>
      <c r="O16" s="173"/>
      <c r="P16" s="171"/>
      <c r="Q16" s="172" t="s">
        <v>29</v>
      </c>
      <c r="R16" s="173"/>
      <c r="S16" s="173"/>
      <c r="T16" s="173"/>
      <c r="U16" s="171"/>
      <c r="V16" s="5">
        <v>16</v>
      </c>
      <c r="W16" s="6">
        <v>68</v>
      </c>
      <c r="Y16" s="170">
        <v>31</v>
      </c>
      <c r="Z16" s="173"/>
      <c r="AA16" s="173"/>
      <c r="AB16" s="173"/>
      <c r="AC16" s="171"/>
      <c r="AD16" s="174">
        <v>47</v>
      </c>
      <c r="AE16" s="173"/>
      <c r="AF16" s="173"/>
      <c r="AG16" s="171"/>
      <c r="AH16" s="170">
        <v>11.826876</v>
      </c>
      <c r="AI16" s="171"/>
      <c r="AJ16" s="170">
        <v>47</v>
      </c>
      <c r="AK16" s="171"/>
      <c r="AL16" s="6">
        <v>31</v>
      </c>
      <c r="AM16" s="5">
        <v>16</v>
      </c>
      <c r="AN16" s="6">
        <v>36</v>
      </c>
      <c r="AO16" s="6">
        <v>14</v>
      </c>
      <c r="AP16" s="7">
        <v>28.125</v>
      </c>
      <c r="AQ16" s="6">
        <v>5.5438590000000003</v>
      </c>
      <c r="AR16" s="6">
        <v>29</v>
      </c>
      <c r="AS16" s="6">
        <v>26</v>
      </c>
      <c r="AT16" s="5">
        <v>16</v>
      </c>
      <c r="AU16" s="6">
        <v>40</v>
      </c>
      <c r="AV16" s="6">
        <v>8</v>
      </c>
      <c r="AW16" s="7">
        <v>21.25</v>
      </c>
      <c r="AX16" s="6">
        <v>7.3100949999999996</v>
      </c>
      <c r="AY16" s="6">
        <v>24</v>
      </c>
      <c r="AZ16" s="6">
        <v>24</v>
      </c>
      <c r="BA16" s="5">
        <v>16</v>
      </c>
      <c r="BB16" s="6">
        <v>36.5</v>
      </c>
      <c r="BC16" s="6">
        <v>17</v>
      </c>
      <c r="BD16" s="7">
        <v>27.90625</v>
      </c>
      <c r="BE16" s="6">
        <v>5.3009979999999999</v>
      </c>
      <c r="BF16" s="6">
        <v>27.5</v>
      </c>
      <c r="BG16" s="6">
        <v>29.5</v>
      </c>
    </row>
    <row r="17" spans="2:59" x14ac:dyDescent="0.15">
      <c r="B17" s="4" t="s">
        <v>36</v>
      </c>
      <c r="C17" s="172" t="s">
        <v>37</v>
      </c>
      <c r="D17" s="173"/>
      <c r="E17" s="173"/>
      <c r="F17" s="173"/>
      <c r="G17" s="173"/>
      <c r="H17" s="173"/>
      <c r="I17" s="171"/>
      <c r="J17" s="172" t="s">
        <v>28</v>
      </c>
      <c r="K17" s="173"/>
      <c r="L17" s="173"/>
      <c r="M17" s="173"/>
      <c r="N17" s="173"/>
      <c r="O17" s="173"/>
      <c r="P17" s="171"/>
      <c r="Q17" s="172" t="s">
        <v>33</v>
      </c>
      <c r="R17" s="173"/>
      <c r="S17" s="173"/>
      <c r="T17" s="173"/>
      <c r="U17" s="171"/>
      <c r="V17" s="5">
        <v>5</v>
      </c>
      <c r="W17" s="6">
        <v>62</v>
      </c>
      <c r="Y17" s="170">
        <v>28</v>
      </c>
      <c r="Z17" s="173"/>
      <c r="AA17" s="173"/>
      <c r="AB17" s="173"/>
      <c r="AC17" s="171"/>
      <c r="AD17" s="174">
        <v>48.2</v>
      </c>
      <c r="AE17" s="173"/>
      <c r="AF17" s="173"/>
      <c r="AG17" s="171"/>
      <c r="AH17" s="170">
        <v>11.668761</v>
      </c>
      <c r="AI17" s="171"/>
      <c r="AJ17" s="170">
        <v>48</v>
      </c>
      <c r="AK17" s="171"/>
      <c r="AL17" s="8" t="s">
        <v>30</v>
      </c>
      <c r="AM17" s="5">
        <v>5</v>
      </c>
      <c r="AN17" s="6">
        <v>34</v>
      </c>
      <c r="AO17" s="6">
        <v>22</v>
      </c>
      <c r="AP17" s="7">
        <v>28</v>
      </c>
      <c r="AQ17" s="6">
        <v>4.5607009999999999</v>
      </c>
      <c r="AR17" s="6">
        <v>28</v>
      </c>
      <c r="AS17" s="8" t="s">
        <v>30</v>
      </c>
      <c r="AT17" s="5">
        <v>5</v>
      </c>
      <c r="AU17" s="6">
        <v>32</v>
      </c>
      <c r="AV17" s="6">
        <v>8</v>
      </c>
      <c r="AW17" s="7">
        <v>23.2</v>
      </c>
      <c r="AX17" s="6">
        <v>8.1584310000000002</v>
      </c>
      <c r="AY17" s="6">
        <v>24</v>
      </c>
      <c r="AZ17" s="6">
        <v>24</v>
      </c>
      <c r="BA17" s="5">
        <v>5</v>
      </c>
      <c r="BB17" s="6">
        <v>40.5</v>
      </c>
      <c r="BC17" s="6">
        <v>8.5</v>
      </c>
      <c r="BD17" s="7">
        <v>23.1</v>
      </c>
      <c r="BE17" s="6">
        <v>10.312128</v>
      </c>
      <c r="BF17" s="6">
        <v>21.5</v>
      </c>
      <c r="BG17" s="8" t="s">
        <v>30</v>
      </c>
    </row>
    <row r="18" spans="2:59" x14ac:dyDescent="0.15">
      <c r="B18" s="4" t="s">
        <v>38</v>
      </c>
      <c r="C18" s="172" t="s">
        <v>39</v>
      </c>
      <c r="D18" s="173"/>
      <c r="E18" s="173"/>
      <c r="F18" s="173"/>
      <c r="G18" s="173"/>
      <c r="H18" s="173"/>
      <c r="I18" s="171"/>
      <c r="J18" s="172" t="s">
        <v>28</v>
      </c>
      <c r="K18" s="173"/>
      <c r="L18" s="173"/>
      <c r="M18" s="173"/>
      <c r="N18" s="173"/>
      <c r="O18" s="173"/>
      <c r="P18" s="171"/>
      <c r="Q18" s="172" t="s">
        <v>40</v>
      </c>
      <c r="R18" s="173"/>
      <c r="S18" s="173"/>
      <c r="T18" s="173"/>
      <c r="U18" s="171"/>
      <c r="V18" s="5">
        <v>5</v>
      </c>
      <c r="W18" s="6">
        <v>58</v>
      </c>
      <c r="Y18" s="170">
        <v>43</v>
      </c>
      <c r="Z18" s="173"/>
      <c r="AA18" s="173"/>
      <c r="AB18" s="173"/>
      <c r="AC18" s="171"/>
      <c r="AD18" s="174">
        <v>49.4</v>
      </c>
      <c r="AE18" s="173"/>
      <c r="AF18" s="173"/>
      <c r="AG18" s="171"/>
      <c r="AH18" s="170">
        <v>5.3888769999999999</v>
      </c>
      <c r="AI18" s="171"/>
      <c r="AJ18" s="170">
        <v>47</v>
      </c>
      <c r="AK18" s="171"/>
      <c r="AL18" s="8" t="s">
        <v>30</v>
      </c>
      <c r="AM18" s="5">
        <v>5</v>
      </c>
      <c r="AN18" s="6">
        <v>38</v>
      </c>
      <c r="AO18" s="6">
        <v>24</v>
      </c>
      <c r="AP18" s="7">
        <v>29.6</v>
      </c>
      <c r="AQ18" s="6">
        <v>4.9638689999999999</v>
      </c>
      <c r="AR18" s="6">
        <v>28</v>
      </c>
      <c r="AS18" s="8" t="s">
        <v>30</v>
      </c>
      <c r="AT18" s="5">
        <v>5</v>
      </c>
      <c r="AU18" s="6">
        <v>44</v>
      </c>
      <c r="AV18" s="6">
        <v>12</v>
      </c>
      <c r="AW18" s="7">
        <v>19.2</v>
      </c>
      <c r="AX18" s="6">
        <v>12.496399</v>
      </c>
      <c r="AY18" s="6">
        <v>12</v>
      </c>
      <c r="AZ18" s="6">
        <v>12</v>
      </c>
      <c r="BA18" s="5">
        <v>5</v>
      </c>
      <c r="BB18" s="6">
        <v>41.5</v>
      </c>
      <c r="BC18" s="6">
        <v>20</v>
      </c>
      <c r="BD18" s="7">
        <v>31.4</v>
      </c>
      <c r="BE18" s="6">
        <v>7.1930519999999998</v>
      </c>
      <c r="BF18" s="6">
        <v>30</v>
      </c>
      <c r="BG18" s="8" t="s">
        <v>30</v>
      </c>
    </row>
    <row r="19" spans="2:59" x14ac:dyDescent="0.15">
      <c r="B19" s="4" t="s">
        <v>41</v>
      </c>
      <c r="C19" s="172" t="s">
        <v>42</v>
      </c>
      <c r="D19" s="173"/>
      <c r="E19" s="173"/>
      <c r="F19" s="173"/>
      <c r="G19" s="173"/>
      <c r="H19" s="173"/>
      <c r="I19" s="171"/>
      <c r="J19" s="172" t="s">
        <v>28</v>
      </c>
      <c r="K19" s="173"/>
      <c r="L19" s="173"/>
      <c r="M19" s="173"/>
      <c r="N19" s="173"/>
      <c r="O19" s="173"/>
      <c r="P19" s="171"/>
      <c r="Q19" s="172" t="s">
        <v>43</v>
      </c>
      <c r="R19" s="173"/>
      <c r="S19" s="173"/>
      <c r="T19" s="173"/>
      <c r="U19" s="171"/>
      <c r="V19" s="5">
        <v>22</v>
      </c>
      <c r="W19" s="6">
        <v>82</v>
      </c>
      <c r="Y19" s="170">
        <v>42</v>
      </c>
      <c r="Z19" s="173"/>
      <c r="AA19" s="173"/>
      <c r="AB19" s="173"/>
      <c r="AC19" s="171"/>
      <c r="AD19" s="174">
        <v>64.090908999999996</v>
      </c>
      <c r="AE19" s="173"/>
      <c r="AF19" s="173"/>
      <c r="AG19" s="171"/>
      <c r="AH19" s="170">
        <v>10.492027999999999</v>
      </c>
      <c r="AI19" s="171"/>
      <c r="AJ19" s="170">
        <v>65</v>
      </c>
      <c r="AK19" s="171"/>
      <c r="AL19" s="6">
        <v>64</v>
      </c>
      <c r="AM19" s="5">
        <v>22</v>
      </c>
      <c r="AN19" s="6">
        <v>58</v>
      </c>
      <c r="AO19" s="6">
        <v>20</v>
      </c>
      <c r="AP19" s="7">
        <v>32.272727000000003</v>
      </c>
      <c r="AQ19" s="6">
        <v>8.1641220000000008</v>
      </c>
      <c r="AR19" s="6">
        <v>32</v>
      </c>
      <c r="AS19" s="6">
        <v>36</v>
      </c>
      <c r="AT19" s="5">
        <v>22</v>
      </c>
      <c r="AU19" s="6">
        <v>84</v>
      </c>
      <c r="AV19" s="6">
        <v>4</v>
      </c>
      <c r="AW19" s="7">
        <v>30.909089999999999</v>
      </c>
      <c r="AX19" s="6">
        <v>18.846048</v>
      </c>
      <c r="AY19" s="6">
        <v>20</v>
      </c>
      <c r="AZ19" s="6">
        <v>20</v>
      </c>
      <c r="BA19" s="5">
        <v>22</v>
      </c>
      <c r="BB19" s="6">
        <v>48</v>
      </c>
      <c r="BC19" s="6">
        <v>19</v>
      </c>
      <c r="BD19" s="7">
        <v>30.477271999999999</v>
      </c>
      <c r="BE19" s="6">
        <v>7.2699210000000001</v>
      </c>
      <c r="BF19" s="6">
        <v>32.25</v>
      </c>
      <c r="BG19" s="6">
        <v>19</v>
      </c>
    </row>
    <row r="20" spans="2:59" x14ac:dyDescent="0.15">
      <c r="B20" s="4" t="s">
        <v>44</v>
      </c>
      <c r="C20" s="172" t="s">
        <v>45</v>
      </c>
      <c r="D20" s="173"/>
      <c r="E20" s="173"/>
      <c r="F20" s="173"/>
      <c r="G20" s="173"/>
      <c r="H20" s="173"/>
      <c r="I20" s="171"/>
      <c r="J20" s="172" t="s">
        <v>28</v>
      </c>
      <c r="K20" s="173"/>
      <c r="L20" s="173"/>
      <c r="M20" s="173"/>
      <c r="N20" s="173"/>
      <c r="O20" s="173"/>
      <c r="P20" s="171"/>
      <c r="Q20" s="172" t="s">
        <v>29</v>
      </c>
      <c r="R20" s="173"/>
      <c r="S20" s="173"/>
      <c r="T20" s="173"/>
      <c r="U20" s="171"/>
      <c r="V20" s="5">
        <v>8</v>
      </c>
      <c r="W20" s="6">
        <v>62</v>
      </c>
      <c r="Y20" s="170">
        <v>34</v>
      </c>
      <c r="Z20" s="173"/>
      <c r="AA20" s="173"/>
      <c r="AB20" s="173"/>
      <c r="AC20" s="171"/>
      <c r="AD20" s="174">
        <v>48.125</v>
      </c>
      <c r="AE20" s="173"/>
      <c r="AF20" s="173"/>
      <c r="AG20" s="171"/>
      <c r="AH20" s="170">
        <v>9.5451230000000002</v>
      </c>
      <c r="AI20" s="171"/>
      <c r="AJ20" s="170">
        <v>47</v>
      </c>
      <c r="AK20" s="171"/>
      <c r="AL20" s="6">
        <v>41</v>
      </c>
      <c r="AM20" s="5">
        <v>8</v>
      </c>
      <c r="AN20" s="6">
        <v>34</v>
      </c>
      <c r="AO20" s="6">
        <v>22</v>
      </c>
      <c r="AP20" s="7">
        <v>29.5</v>
      </c>
      <c r="AQ20" s="6">
        <v>3.5707140000000002</v>
      </c>
      <c r="AR20" s="6">
        <v>30</v>
      </c>
      <c r="AS20" s="6">
        <v>30</v>
      </c>
      <c r="AT20" s="5">
        <v>8</v>
      </c>
      <c r="AU20" s="6">
        <v>32</v>
      </c>
      <c r="AV20" s="6">
        <v>8</v>
      </c>
      <c r="AW20" s="7">
        <v>22.5</v>
      </c>
      <c r="AX20" s="6">
        <v>7.7298119999999999</v>
      </c>
      <c r="AY20" s="6">
        <v>22</v>
      </c>
      <c r="AZ20" s="6">
        <v>20</v>
      </c>
      <c r="BA20" s="5">
        <v>8</v>
      </c>
      <c r="BB20" s="6">
        <v>40.5</v>
      </c>
      <c r="BC20" s="6">
        <v>21</v>
      </c>
      <c r="BD20" s="7">
        <v>28.875</v>
      </c>
      <c r="BE20" s="6">
        <v>5.8616869999999999</v>
      </c>
      <c r="BF20" s="6">
        <v>28</v>
      </c>
      <c r="BG20" s="6">
        <v>28</v>
      </c>
    </row>
    <row r="21" spans="2:59" x14ac:dyDescent="0.15">
      <c r="B21" s="4" t="s">
        <v>46</v>
      </c>
      <c r="C21" s="172" t="s">
        <v>47</v>
      </c>
      <c r="D21" s="173"/>
      <c r="E21" s="173"/>
      <c r="F21" s="173"/>
      <c r="G21" s="173"/>
      <c r="H21" s="173"/>
      <c r="I21" s="171"/>
      <c r="J21" s="172" t="s">
        <v>28</v>
      </c>
      <c r="K21" s="173"/>
      <c r="L21" s="173"/>
      <c r="M21" s="173"/>
      <c r="N21" s="173"/>
      <c r="O21" s="173"/>
      <c r="P21" s="171"/>
      <c r="Q21" s="172" t="s">
        <v>48</v>
      </c>
      <c r="R21" s="173"/>
      <c r="S21" s="173"/>
      <c r="T21" s="173"/>
      <c r="U21" s="171"/>
      <c r="V21" s="5">
        <v>10</v>
      </c>
      <c r="W21" s="6">
        <v>64</v>
      </c>
      <c r="Y21" s="170">
        <v>28</v>
      </c>
      <c r="Z21" s="173"/>
      <c r="AA21" s="173"/>
      <c r="AB21" s="173"/>
      <c r="AC21" s="171"/>
      <c r="AD21" s="174">
        <v>44.8</v>
      </c>
      <c r="AE21" s="173"/>
      <c r="AF21" s="173"/>
      <c r="AG21" s="171"/>
      <c r="AH21" s="170">
        <v>9.4530410000000007</v>
      </c>
      <c r="AI21" s="171"/>
      <c r="AJ21" s="170">
        <v>43</v>
      </c>
      <c r="AK21" s="171"/>
      <c r="AL21" s="6">
        <v>43</v>
      </c>
      <c r="AM21" s="5">
        <v>10</v>
      </c>
      <c r="AN21" s="6">
        <v>46</v>
      </c>
      <c r="AO21" s="6">
        <v>16</v>
      </c>
      <c r="AP21" s="7">
        <v>27.4</v>
      </c>
      <c r="AQ21" s="6">
        <v>8.1018509999999999</v>
      </c>
      <c r="AR21" s="6">
        <v>27</v>
      </c>
      <c r="AS21" s="6">
        <v>22</v>
      </c>
      <c r="AT21" s="5">
        <v>10</v>
      </c>
      <c r="AU21" s="6">
        <v>32</v>
      </c>
      <c r="AV21" s="6">
        <v>12</v>
      </c>
      <c r="AW21" s="7">
        <v>19.600000000000001</v>
      </c>
      <c r="AX21" s="6">
        <v>5.4990899999999998</v>
      </c>
      <c r="AY21" s="6">
        <v>18</v>
      </c>
      <c r="AZ21" s="6">
        <v>16</v>
      </c>
      <c r="BA21" s="5">
        <v>10</v>
      </c>
      <c r="BB21" s="6">
        <v>37</v>
      </c>
      <c r="BC21" s="6">
        <v>20.5</v>
      </c>
      <c r="BD21" s="7">
        <v>26.6</v>
      </c>
      <c r="BE21" s="6">
        <v>4.9132470000000001</v>
      </c>
      <c r="BF21" s="6">
        <v>26.5</v>
      </c>
      <c r="BG21" s="6">
        <v>20.5</v>
      </c>
    </row>
    <row r="22" spans="2:59" x14ac:dyDescent="0.15">
      <c r="B22" s="4" t="s">
        <v>49</v>
      </c>
      <c r="C22" s="172" t="s">
        <v>50</v>
      </c>
      <c r="D22" s="173"/>
      <c r="E22" s="173"/>
      <c r="F22" s="173"/>
      <c r="G22" s="173"/>
      <c r="H22" s="173"/>
      <c r="I22" s="171"/>
      <c r="J22" s="172" t="s">
        <v>28</v>
      </c>
      <c r="K22" s="173"/>
      <c r="L22" s="173"/>
      <c r="M22" s="173"/>
      <c r="N22" s="173"/>
      <c r="O22" s="173"/>
      <c r="P22" s="171"/>
      <c r="Q22" s="172" t="s">
        <v>48</v>
      </c>
      <c r="R22" s="173"/>
      <c r="S22" s="173"/>
      <c r="T22" s="173"/>
      <c r="U22" s="171"/>
      <c r="V22" s="5">
        <v>12</v>
      </c>
      <c r="W22" s="6">
        <v>85</v>
      </c>
      <c r="Y22" s="170">
        <v>41</v>
      </c>
      <c r="Z22" s="173"/>
      <c r="AA22" s="173"/>
      <c r="AB22" s="173"/>
      <c r="AC22" s="171"/>
      <c r="AD22" s="174">
        <v>53.333333000000003</v>
      </c>
      <c r="AE22" s="173"/>
      <c r="AF22" s="173"/>
      <c r="AG22" s="171"/>
      <c r="AH22" s="170">
        <v>13.066071000000001</v>
      </c>
      <c r="AI22" s="171"/>
      <c r="AJ22" s="170">
        <v>49</v>
      </c>
      <c r="AK22" s="171"/>
      <c r="AL22" s="6">
        <v>41</v>
      </c>
      <c r="AM22" s="5">
        <v>12</v>
      </c>
      <c r="AN22" s="6">
        <v>34</v>
      </c>
      <c r="AO22" s="6">
        <v>12</v>
      </c>
      <c r="AP22" s="7">
        <v>26.5</v>
      </c>
      <c r="AQ22" s="6">
        <v>6.0069400000000002</v>
      </c>
      <c r="AR22" s="6">
        <v>28</v>
      </c>
      <c r="AS22" s="6">
        <v>30</v>
      </c>
      <c r="AT22" s="5">
        <v>12</v>
      </c>
      <c r="AU22" s="6">
        <v>52</v>
      </c>
      <c r="AV22" s="6">
        <v>8</v>
      </c>
      <c r="AW22" s="7">
        <v>21.333333</v>
      </c>
      <c r="AX22" s="6">
        <v>10.994948000000001</v>
      </c>
      <c r="AY22" s="6">
        <v>20</v>
      </c>
      <c r="AZ22" s="6">
        <v>16</v>
      </c>
      <c r="BA22" s="5">
        <v>12</v>
      </c>
      <c r="BB22" s="6">
        <v>44</v>
      </c>
      <c r="BC22" s="6">
        <v>23.5</v>
      </c>
      <c r="BD22" s="7">
        <v>30.75</v>
      </c>
      <c r="BE22" s="6">
        <v>5.4063999999999997</v>
      </c>
      <c r="BF22" s="6">
        <v>30</v>
      </c>
      <c r="BG22" s="6">
        <v>33.5</v>
      </c>
    </row>
    <row r="23" spans="2:59" x14ac:dyDescent="0.15">
      <c r="B23" s="4" t="s">
        <v>51</v>
      </c>
      <c r="C23" s="172" t="s">
        <v>52</v>
      </c>
      <c r="D23" s="173"/>
      <c r="E23" s="173"/>
      <c r="F23" s="173"/>
      <c r="G23" s="173"/>
      <c r="H23" s="173"/>
      <c r="I23" s="171"/>
      <c r="J23" s="172" t="s">
        <v>28</v>
      </c>
      <c r="K23" s="173"/>
      <c r="L23" s="173"/>
      <c r="M23" s="173"/>
      <c r="N23" s="173"/>
      <c r="O23" s="173"/>
      <c r="P23" s="171"/>
      <c r="Q23" s="172" t="s">
        <v>43</v>
      </c>
      <c r="R23" s="173"/>
      <c r="S23" s="173"/>
      <c r="T23" s="173"/>
      <c r="U23" s="171"/>
      <c r="V23" s="5">
        <v>17</v>
      </c>
      <c r="W23" s="6">
        <v>76</v>
      </c>
      <c r="Y23" s="170">
        <v>24</v>
      </c>
      <c r="Z23" s="173"/>
      <c r="AA23" s="173"/>
      <c r="AB23" s="173"/>
      <c r="AC23" s="171"/>
      <c r="AD23" s="174">
        <v>47.117646999999998</v>
      </c>
      <c r="AE23" s="173"/>
      <c r="AF23" s="173"/>
      <c r="AG23" s="171"/>
      <c r="AH23" s="170">
        <v>13.568485000000001</v>
      </c>
      <c r="AI23" s="171"/>
      <c r="AJ23" s="170">
        <v>45</v>
      </c>
      <c r="AK23" s="171"/>
      <c r="AL23" s="6">
        <v>50</v>
      </c>
      <c r="AM23" s="5">
        <v>17</v>
      </c>
      <c r="AN23" s="6">
        <v>44</v>
      </c>
      <c r="AO23" s="6">
        <v>14</v>
      </c>
      <c r="AP23" s="7">
        <v>26.705881999999999</v>
      </c>
      <c r="AQ23" s="6">
        <v>7.2254829999999997</v>
      </c>
      <c r="AR23" s="6">
        <v>26</v>
      </c>
      <c r="AS23" s="6">
        <v>26</v>
      </c>
      <c r="AT23" s="5">
        <v>17</v>
      </c>
      <c r="AU23" s="6">
        <v>36</v>
      </c>
      <c r="AV23" s="6">
        <v>8</v>
      </c>
      <c r="AW23" s="7">
        <v>22.823529000000001</v>
      </c>
      <c r="AX23" s="6">
        <v>8.6516590000000004</v>
      </c>
      <c r="AY23" s="6">
        <v>24</v>
      </c>
      <c r="AZ23" s="6">
        <v>24</v>
      </c>
      <c r="BA23" s="5">
        <v>17</v>
      </c>
      <c r="BB23" s="6">
        <v>41</v>
      </c>
      <c r="BC23" s="6">
        <v>18</v>
      </c>
      <c r="BD23" s="7">
        <v>28.617647000000002</v>
      </c>
      <c r="BE23" s="6">
        <v>6.1537389999999998</v>
      </c>
      <c r="BF23" s="6">
        <v>28</v>
      </c>
      <c r="BG23" s="6">
        <v>25</v>
      </c>
    </row>
    <row r="24" spans="2:59" x14ac:dyDescent="0.15">
      <c r="B24" s="4" t="s">
        <v>53</v>
      </c>
      <c r="C24" s="172" t="s">
        <v>54</v>
      </c>
      <c r="D24" s="173"/>
      <c r="E24" s="173"/>
      <c r="F24" s="173"/>
      <c r="G24" s="173"/>
      <c r="H24" s="173"/>
      <c r="I24" s="171"/>
      <c r="J24" s="172" t="s">
        <v>28</v>
      </c>
      <c r="K24" s="173"/>
      <c r="L24" s="173"/>
      <c r="M24" s="173"/>
      <c r="N24" s="173"/>
      <c r="O24" s="173"/>
      <c r="P24" s="171"/>
      <c r="Q24" s="172" t="s">
        <v>29</v>
      </c>
      <c r="R24" s="173"/>
      <c r="S24" s="173"/>
      <c r="T24" s="173"/>
      <c r="U24" s="171"/>
      <c r="V24" s="5">
        <v>14</v>
      </c>
      <c r="W24" s="6">
        <v>81</v>
      </c>
      <c r="Y24" s="170">
        <v>29</v>
      </c>
      <c r="Z24" s="173"/>
      <c r="AA24" s="173"/>
      <c r="AB24" s="173"/>
      <c r="AC24" s="171"/>
      <c r="AD24" s="174">
        <v>53.5</v>
      </c>
      <c r="AE24" s="173"/>
      <c r="AF24" s="173"/>
      <c r="AG24" s="171"/>
      <c r="AH24" s="170">
        <v>15.017846</v>
      </c>
      <c r="AI24" s="171"/>
      <c r="AJ24" s="170">
        <v>55</v>
      </c>
      <c r="AK24" s="171"/>
      <c r="AL24" s="6">
        <v>61</v>
      </c>
      <c r="AM24" s="5">
        <v>14</v>
      </c>
      <c r="AN24" s="6">
        <v>36</v>
      </c>
      <c r="AO24" s="6">
        <v>16</v>
      </c>
      <c r="AP24" s="7">
        <v>25.285713999999999</v>
      </c>
      <c r="AQ24" s="6">
        <v>6.5293679999999998</v>
      </c>
      <c r="AR24" s="6">
        <v>24</v>
      </c>
      <c r="AS24" s="6">
        <v>16</v>
      </c>
      <c r="AT24" s="5">
        <v>14</v>
      </c>
      <c r="AU24" s="6">
        <v>32</v>
      </c>
      <c r="AV24" s="6">
        <v>12</v>
      </c>
      <c r="AW24" s="7">
        <v>21.142856999999999</v>
      </c>
      <c r="AX24" s="6">
        <v>6.1278879999999996</v>
      </c>
      <c r="AY24" s="6">
        <v>20</v>
      </c>
      <c r="AZ24" s="6">
        <v>16</v>
      </c>
      <c r="BA24" s="5">
        <v>14</v>
      </c>
      <c r="BB24" s="6">
        <v>43.5</v>
      </c>
      <c r="BC24" s="6">
        <v>23</v>
      </c>
      <c r="BD24" s="7">
        <v>32</v>
      </c>
      <c r="BE24" s="6">
        <v>5.6789079999999998</v>
      </c>
      <c r="BF24" s="6">
        <v>31</v>
      </c>
      <c r="BG24" s="6">
        <v>25.5</v>
      </c>
    </row>
    <row r="25" spans="2:59" x14ac:dyDescent="0.15">
      <c r="B25" s="4" t="s">
        <v>55</v>
      </c>
      <c r="C25" s="172" t="s">
        <v>56</v>
      </c>
      <c r="D25" s="173"/>
      <c r="E25" s="173"/>
      <c r="F25" s="173"/>
      <c r="G25" s="173"/>
      <c r="H25" s="173"/>
      <c r="I25" s="171"/>
      <c r="J25" s="172" t="s">
        <v>28</v>
      </c>
      <c r="K25" s="173"/>
      <c r="L25" s="173"/>
      <c r="M25" s="173"/>
      <c r="N25" s="173"/>
      <c r="O25" s="173"/>
      <c r="P25" s="171"/>
      <c r="Q25" s="172" t="s">
        <v>43</v>
      </c>
      <c r="R25" s="173"/>
      <c r="S25" s="173"/>
      <c r="T25" s="173"/>
      <c r="U25" s="171"/>
      <c r="V25" s="5">
        <v>19</v>
      </c>
      <c r="W25" s="6">
        <v>80</v>
      </c>
      <c r="Y25" s="170">
        <v>17</v>
      </c>
      <c r="Z25" s="173"/>
      <c r="AA25" s="173"/>
      <c r="AB25" s="173"/>
      <c r="AC25" s="171"/>
      <c r="AD25" s="174">
        <v>49.473683999999999</v>
      </c>
      <c r="AE25" s="173"/>
      <c r="AF25" s="173"/>
      <c r="AG25" s="171"/>
      <c r="AH25" s="170">
        <v>19.429680000000001</v>
      </c>
      <c r="AI25" s="171"/>
      <c r="AJ25" s="170">
        <v>47</v>
      </c>
      <c r="AK25" s="171"/>
      <c r="AL25" s="8" t="s">
        <v>30</v>
      </c>
      <c r="AM25" s="5">
        <v>19</v>
      </c>
      <c r="AN25" s="6">
        <v>32</v>
      </c>
      <c r="AO25" s="6">
        <v>14</v>
      </c>
      <c r="AP25" s="7">
        <v>23.368421000000001</v>
      </c>
      <c r="AQ25" s="6">
        <v>5.1114990000000002</v>
      </c>
      <c r="AR25" s="6">
        <v>24</v>
      </c>
      <c r="AS25" s="6">
        <v>26</v>
      </c>
      <c r="AT25" s="5">
        <v>19</v>
      </c>
      <c r="AU25" s="6">
        <v>32</v>
      </c>
      <c r="AV25" s="6">
        <v>4</v>
      </c>
      <c r="AW25" s="7">
        <v>20.842105</v>
      </c>
      <c r="AX25" s="6">
        <v>7.058128</v>
      </c>
      <c r="AY25" s="6">
        <v>20</v>
      </c>
      <c r="AZ25" s="6">
        <v>20</v>
      </c>
      <c r="BA25" s="5">
        <v>19</v>
      </c>
      <c r="BB25" s="6">
        <v>41.5</v>
      </c>
      <c r="BC25" s="6">
        <v>21</v>
      </c>
      <c r="BD25" s="7">
        <v>29.18421</v>
      </c>
      <c r="BE25" s="6">
        <v>5.9298760000000001</v>
      </c>
      <c r="BF25" s="6">
        <v>28.5</v>
      </c>
      <c r="BG25" s="6">
        <v>28.5</v>
      </c>
    </row>
    <row r="26" spans="2:59" x14ac:dyDescent="0.15">
      <c r="B26" s="4" t="s">
        <v>57</v>
      </c>
      <c r="C26" s="172" t="s">
        <v>58</v>
      </c>
      <c r="D26" s="173"/>
      <c r="E26" s="173"/>
      <c r="F26" s="173"/>
      <c r="G26" s="173"/>
      <c r="H26" s="173"/>
      <c r="I26" s="171"/>
      <c r="J26" s="172" t="s">
        <v>28</v>
      </c>
      <c r="K26" s="173"/>
      <c r="L26" s="173"/>
      <c r="M26" s="173"/>
      <c r="N26" s="173"/>
      <c r="O26" s="173"/>
      <c r="P26" s="171"/>
      <c r="Q26" s="172" t="s">
        <v>40</v>
      </c>
      <c r="R26" s="173"/>
      <c r="S26" s="173"/>
      <c r="T26" s="173"/>
      <c r="U26" s="171"/>
      <c r="V26" s="5">
        <v>14</v>
      </c>
      <c r="W26" s="6">
        <v>76</v>
      </c>
      <c r="Y26" s="170">
        <v>38</v>
      </c>
      <c r="Z26" s="173"/>
      <c r="AA26" s="173"/>
      <c r="AB26" s="173"/>
      <c r="AC26" s="171"/>
      <c r="AD26" s="174">
        <v>57.714284999999997</v>
      </c>
      <c r="AE26" s="173"/>
      <c r="AF26" s="173"/>
      <c r="AG26" s="171"/>
      <c r="AH26" s="170">
        <v>10.524994</v>
      </c>
      <c r="AI26" s="171"/>
      <c r="AJ26" s="170">
        <v>59.5</v>
      </c>
      <c r="AK26" s="171"/>
      <c r="AL26" s="6">
        <v>59</v>
      </c>
      <c r="AM26" s="5">
        <v>14</v>
      </c>
      <c r="AN26" s="6">
        <v>42</v>
      </c>
      <c r="AO26" s="6">
        <v>14</v>
      </c>
      <c r="AP26" s="7">
        <v>27</v>
      </c>
      <c r="AQ26" s="6">
        <v>6.7082030000000001</v>
      </c>
      <c r="AR26" s="6">
        <v>27</v>
      </c>
      <c r="AS26" s="6">
        <v>22</v>
      </c>
      <c r="AT26" s="5">
        <v>14</v>
      </c>
      <c r="AU26" s="6">
        <v>68</v>
      </c>
      <c r="AV26" s="6">
        <v>12</v>
      </c>
      <c r="AW26" s="7">
        <v>30</v>
      </c>
      <c r="AX26" s="6">
        <v>12.44416</v>
      </c>
      <c r="AY26" s="6">
        <v>28</v>
      </c>
      <c r="AZ26" s="6">
        <v>24</v>
      </c>
      <c r="BA26" s="5">
        <v>14</v>
      </c>
      <c r="BB26" s="6">
        <v>51</v>
      </c>
      <c r="BC26" s="6">
        <v>19</v>
      </c>
      <c r="BD26" s="7">
        <v>30.035713999999999</v>
      </c>
      <c r="BE26" s="6">
        <v>8.2277059999999995</v>
      </c>
      <c r="BF26" s="6">
        <v>29.75</v>
      </c>
      <c r="BG26" s="6">
        <v>19</v>
      </c>
    </row>
    <row r="27" spans="2:59" x14ac:dyDescent="0.15">
      <c r="B27" s="4" t="s">
        <v>59</v>
      </c>
      <c r="C27" s="172" t="s">
        <v>60</v>
      </c>
      <c r="D27" s="173"/>
      <c r="E27" s="173"/>
      <c r="F27" s="173"/>
      <c r="G27" s="173"/>
      <c r="H27" s="173"/>
      <c r="I27" s="171"/>
      <c r="J27" s="172" t="s">
        <v>28</v>
      </c>
      <c r="K27" s="173"/>
      <c r="L27" s="173"/>
      <c r="M27" s="173"/>
      <c r="N27" s="173"/>
      <c r="O27" s="173"/>
      <c r="P27" s="171"/>
      <c r="Q27" s="172" t="s">
        <v>29</v>
      </c>
      <c r="R27" s="173"/>
      <c r="S27" s="173"/>
      <c r="T27" s="173"/>
      <c r="U27" s="171"/>
      <c r="V27" s="5">
        <v>5</v>
      </c>
      <c r="W27" s="6">
        <v>76</v>
      </c>
      <c r="Y27" s="170">
        <v>36</v>
      </c>
      <c r="Z27" s="173"/>
      <c r="AA27" s="173"/>
      <c r="AB27" s="173"/>
      <c r="AC27" s="171"/>
      <c r="AD27" s="174">
        <v>58</v>
      </c>
      <c r="AE27" s="173"/>
      <c r="AF27" s="173"/>
      <c r="AG27" s="171"/>
      <c r="AH27" s="170">
        <v>14.240786</v>
      </c>
      <c r="AI27" s="171"/>
      <c r="AJ27" s="170">
        <v>63</v>
      </c>
      <c r="AK27" s="171"/>
      <c r="AL27" s="8" t="s">
        <v>30</v>
      </c>
      <c r="AM27" s="5">
        <v>5</v>
      </c>
      <c r="AN27" s="6">
        <v>32</v>
      </c>
      <c r="AO27" s="6">
        <v>26</v>
      </c>
      <c r="AP27" s="7">
        <v>29.2</v>
      </c>
      <c r="AQ27" s="6">
        <v>2.0396070000000002</v>
      </c>
      <c r="AR27" s="6">
        <v>30</v>
      </c>
      <c r="AS27" s="6">
        <v>30</v>
      </c>
      <c r="AT27" s="5">
        <v>5</v>
      </c>
      <c r="AU27" s="6">
        <v>28</v>
      </c>
      <c r="AV27" s="6">
        <v>12</v>
      </c>
      <c r="AW27" s="7">
        <v>19.2</v>
      </c>
      <c r="AX27" s="6">
        <v>6.4</v>
      </c>
      <c r="AY27" s="6">
        <v>20</v>
      </c>
      <c r="AZ27" s="6">
        <v>12</v>
      </c>
      <c r="BA27" s="5">
        <v>5</v>
      </c>
      <c r="BB27" s="6">
        <v>37</v>
      </c>
      <c r="BC27" s="6">
        <v>28</v>
      </c>
      <c r="BD27" s="7">
        <v>32.700000000000003</v>
      </c>
      <c r="BE27" s="6">
        <v>3.2186949999999999</v>
      </c>
      <c r="BF27" s="6">
        <v>32</v>
      </c>
      <c r="BG27" s="8" t="s">
        <v>30</v>
      </c>
    </row>
    <row r="28" spans="2:59" x14ac:dyDescent="0.15">
      <c r="B28" s="4" t="s">
        <v>61</v>
      </c>
      <c r="C28" s="172" t="s">
        <v>62</v>
      </c>
      <c r="D28" s="173"/>
      <c r="E28" s="173"/>
      <c r="F28" s="173"/>
      <c r="G28" s="173"/>
      <c r="H28" s="173"/>
      <c r="I28" s="171"/>
      <c r="J28" s="172" t="s">
        <v>28</v>
      </c>
      <c r="K28" s="173"/>
      <c r="L28" s="173"/>
      <c r="M28" s="173"/>
      <c r="N28" s="173"/>
      <c r="O28" s="173"/>
      <c r="P28" s="171"/>
      <c r="Q28" s="172" t="s">
        <v>48</v>
      </c>
      <c r="R28" s="173"/>
      <c r="S28" s="173"/>
      <c r="T28" s="173"/>
      <c r="U28" s="171"/>
      <c r="V28" s="5">
        <v>12</v>
      </c>
      <c r="W28" s="6">
        <v>74</v>
      </c>
      <c r="Y28" s="170">
        <v>32</v>
      </c>
      <c r="Z28" s="173"/>
      <c r="AA28" s="173"/>
      <c r="AB28" s="173"/>
      <c r="AC28" s="171"/>
      <c r="AD28" s="174">
        <v>59.166665999999999</v>
      </c>
      <c r="AE28" s="173"/>
      <c r="AF28" s="173"/>
      <c r="AG28" s="171"/>
      <c r="AH28" s="170">
        <v>12.178076000000001</v>
      </c>
      <c r="AI28" s="171"/>
      <c r="AJ28" s="170">
        <v>59.5</v>
      </c>
      <c r="AK28" s="171"/>
      <c r="AL28" s="6">
        <v>57</v>
      </c>
      <c r="AM28" s="5">
        <v>12</v>
      </c>
      <c r="AN28" s="6">
        <v>52</v>
      </c>
      <c r="AO28" s="6">
        <v>22</v>
      </c>
      <c r="AP28" s="7">
        <v>31.666665999999999</v>
      </c>
      <c r="AQ28" s="6">
        <v>7.9930519999999996</v>
      </c>
      <c r="AR28" s="6">
        <v>32</v>
      </c>
      <c r="AS28" s="6">
        <v>24</v>
      </c>
      <c r="AT28" s="5">
        <v>12</v>
      </c>
      <c r="AU28" s="6">
        <v>40</v>
      </c>
      <c r="AV28" s="6">
        <v>8</v>
      </c>
      <c r="AW28" s="7">
        <v>24.666665999999999</v>
      </c>
      <c r="AX28" s="6">
        <v>10.561985999999999</v>
      </c>
      <c r="AY28" s="6">
        <v>26</v>
      </c>
      <c r="AZ28" s="6">
        <v>32</v>
      </c>
      <c r="BA28" s="5">
        <v>12</v>
      </c>
      <c r="BB28" s="6">
        <v>40.5</v>
      </c>
      <c r="BC28" s="6">
        <v>17</v>
      </c>
      <c r="BD28" s="7">
        <v>29.416665999999999</v>
      </c>
      <c r="BE28" s="6">
        <v>8.0073749999999997</v>
      </c>
      <c r="BF28" s="6">
        <v>31.5</v>
      </c>
      <c r="BG28" s="6">
        <v>32</v>
      </c>
    </row>
    <row r="29" spans="2:59" x14ac:dyDescent="0.15">
      <c r="B29" s="4" t="s">
        <v>63</v>
      </c>
      <c r="C29" s="172" t="s">
        <v>64</v>
      </c>
      <c r="D29" s="173"/>
      <c r="E29" s="173"/>
      <c r="F29" s="173"/>
      <c r="G29" s="173"/>
      <c r="H29" s="173"/>
      <c r="I29" s="171"/>
      <c r="J29" s="172" t="s">
        <v>28</v>
      </c>
      <c r="K29" s="173"/>
      <c r="L29" s="173"/>
      <c r="M29" s="173"/>
      <c r="N29" s="173"/>
      <c r="O29" s="173"/>
      <c r="P29" s="171"/>
      <c r="Q29" s="172" t="s">
        <v>65</v>
      </c>
      <c r="R29" s="173"/>
      <c r="S29" s="173"/>
      <c r="T29" s="173"/>
      <c r="U29" s="171"/>
      <c r="V29" s="5">
        <v>5</v>
      </c>
      <c r="W29" s="6">
        <v>69</v>
      </c>
      <c r="Y29" s="170">
        <v>42</v>
      </c>
      <c r="Z29" s="173"/>
      <c r="AA29" s="173"/>
      <c r="AB29" s="173"/>
      <c r="AC29" s="171"/>
      <c r="AD29" s="174">
        <v>56.2</v>
      </c>
      <c r="AE29" s="173"/>
      <c r="AF29" s="173"/>
      <c r="AG29" s="171"/>
      <c r="AH29" s="170">
        <v>10.303397</v>
      </c>
      <c r="AI29" s="171"/>
      <c r="AJ29" s="170">
        <v>53</v>
      </c>
      <c r="AK29" s="171"/>
      <c r="AL29" s="8" t="s">
        <v>30</v>
      </c>
      <c r="AM29" s="5">
        <v>5</v>
      </c>
      <c r="AN29" s="6">
        <v>40</v>
      </c>
      <c r="AO29" s="6">
        <v>26</v>
      </c>
      <c r="AP29" s="7">
        <v>34.799999999999997</v>
      </c>
      <c r="AQ29" s="6">
        <v>4.6647610000000004</v>
      </c>
      <c r="AR29" s="6">
        <v>36</v>
      </c>
      <c r="AS29" s="6">
        <v>36</v>
      </c>
      <c r="AT29" s="5">
        <v>5</v>
      </c>
      <c r="AU29" s="6">
        <v>20</v>
      </c>
      <c r="AV29" s="6">
        <v>8</v>
      </c>
      <c r="AW29" s="7">
        <v>14.4</v>
      </c>
      <c r="AX29" s="6">
        <v>4.8</v>
      </c>
      <c r="AY29" s="6">
        <v>12</v>
      </c>
      <c r="AZ29" s="6">
        <v>12</v>
      </c>
      <c r="BA29" s="5">
        <v>5</v>
      </c>
      <c r="BB29" s="6">
        <v>40</v>
      </c>
      <c r="BC29" s="6">
        <v>19.5</v>
      </c>
      <c r="BD29" s="7">
        <v>30.5</v>
      </c>
      <c r="BE29" s="6">
        <v>8.0746509999999994</v>
      </c>
      <c r="BF29" s="6">
        <v>30</v>
      </c>
      <c r="BG29" s="8" t="s">
        <v>30</v>
      </c>
    </row>
    <row r="30" spans="2:59" x14ac:dyDescent="0.15">
      <c r="B30" s="4" t="s">
        <v>66</v>
      </c>
      <c r="C30" s="172" t="s">
        <v>67</v>
      </c>
      <c r="D30" s="173"/>
      <c r="E30" s="173"/>
      <c r="F30" s="173"/>
      <c r="G30" s="173"/>
      <c r="H30" s="173"/>
      <c r="I30" s="171"/>
      <c r="J30" s="172" t="s">
        <v>28</v>
      </c>
      <c r="K30" s="173"/>
      <c r="L30" s="173"/>
      <c r="M30" s="173"/>
      <c r="N30" s="173"/>
      <c r="O30" s="173"/>
      <c r="P30" s="171"/>
      <c r="Q30" s="172" t="s">
        <v>40</v>
      </c>
      <c r="R30" s="173"/>
      <c r="S30" s="173"/>
      <c r="T30" s="173"/>
      <c r="U30" s="171"/>
      <c r="V30" s="5">
        <v>16</v>
      </c>
      <c r="W30" s="6">
        <v>83</v>
      </c>
      <c r="Y30" s="170">
        <v>28</v>
      </c>
      <c r="Z30" s="173"/>
      <c r="AA30" s="173"/>
      <c r="AB30" s="173"/>
      <c r="AC30" s="171"/>
      <c r="AD30" s="174">
        <v>59.375</v>
      </c>
      <c r="AE30" s="173"/>
      <c r="AF30" s="173"/>
      <c r="AG30" s="171"/>
      <c r="AH30" s="170">
        <v>14.216517</v>
      </c>
      <c r="AI30" s="171"/>
      <c r="AJ30" s="170">
        <v>63</v>
      </c>
      <c r="AK30" s="171"/>
      <c r="AL30" s="6">
        <v>58</v>
      </c>
      <c r="AM30" s="5">
        <v>16</v>
      </c>
      <c r="AN30" s="6">
        <v>68</v>
      </c>
      <c r="AO30" s="6">
        <v>22</v>
      </c>
      <c r="AP30" s="7">
        <v>33.625</v>
      </c>
      <c r="AQ30" s="6">
        <v>9.9553689999999992</v>
      </c>
      <c r="AR30" s="6">
        <v>31</v>
      </c>
      <c r="AS30" s="6">
        <v>28</v>
      </c>
      <c r="AT30" s="5">
        <v>16</v>
      </c>
      <c r="AU30" s="6">
        <v>44</v>
      </c>
      <c r="AV30" s="6">
        <v>16</v>
      </c>
      <c r="AW30" s="7">
        <v>25.5</v>
      </c>
      <c r="AX30" s="6">
        <v>7.9843590000000004</v>
      </c>
      <c r="AY30" s="6">
        <v>24</v>
      </c>
      <c r="AZ30" s="6">
        <v>20</v>
      </c>
      <c r="BA30" s="5">
        <v>16</v>
      </c>
      <c r="BB30" s="6">
        <v>42</v>
      </c>
      <c r="BC30" s="6">
        <v>16</v>
      </c>
      <c r="BD30" s="7">
        <v>27.90625</v>
      </c>
      <c r="BE30" s="6">
        <v>7.8266739999999997</v>
      </c>
      <c r="BF30" s="6">
        <v>26.75</v>
      </c>
      <c r="BG30" s="6">
        <v>18.5</v>
      </c>
    </row>
    <row r="31" spans="2:59" x14ac:dyDescent="0.15">
      <c r="B31" s="4" t="s">
        <v>68</v>
      </c>
      <c r="C31" s="172" t="s">
        <v>69</v>
      </c>
      <c r="D31" s="173"/>
      <c r="E31" s="173"/>
      <c r="F31" s="173"/>
      <c r="G31" s="173"/>
      <c r="H31" s="173"/>
      <c r="I31" s="171"/>
      <c r="J31" s="172" t="s">
        <v>28</v>
      </c>
      <c r="K31" s="173"/>
      <c r="L31" s="173"/>
      <c r="M31" s="173"/>
      <c r="N31" s="173"/>
      <c r="O31" s="173"/>
      <c r="P31" s="171"/>
      <c r="Q31" s="172" t="s">
        <v>43</v>
      </c>
      <c r="R31" s="173"/>
      <c r="S31" s="173"/>
      <c r="T31" s="173"/>
      <c r="U31" s="171"/>
      <c r="V31" s="5">
        <v>26</v>
      </c>
      <c r="W31" s="6">
        <v>83</v>
      </c>
      <c r="Y31" s="170">
        <v>34</v>
      </c>
      <c r="Z31" s="173"/>
      <c r="AA31" s="173"/>
      <c r="AB31" s="173"/>
      <c r="AC31" s="171"/>
      <c r="AD31" s="174">
        <v>56</v>
      </c>
      <c r="AE31" s="173"/>
      <c r="AF31" s="173"/>
      <c r="AG31" s="171"/>
      <c r="AH31" s="170">
        <v>12.098951</v>
      </c>
      <c r="AI31" s="171"/>
      <c r="AJ31" s="170">
        <v>57.5</v>
      </c>
      <c r="AK31" s="171"/>
      <c r="AL31" s="6">
        <v>40</v>
      </c>
      <c r="AM31" s="5">
        <v>26</v>
      </c>
      <c r="AN31" s="6">
        <v>40</v>
      </c>
      <c r="AO31" s="6">
        <v>16</v>
      </c>
      <c r="AP31" s="7">
        <v>27</v>
      </c>
      <c r="AQ31" s="6">
        <v>5.8769429999999998</v>
      </c>
      <c r="AR31" s="6">
        <v>26</v>
      </c>
      <c r="AS31" s="6">
        <v>24</v>
      </c>
      <c r="AT31" s="5">
        <v>26</v>
      </c>
      <c r="AU31" s="6">
        <v>32</v>
      </c>
      <c r="AV31" s="6">
        <v>4</v>
      </c>
      <c r="AW31" s="7">
        <v>20</v>
      </c>
      <c r="AX31" s="6">
        <v>7.4420840000000004</v>
      </c>
      <c r="AY31" s="6">
        <v>20</v>
      </c>
      <c r="AZ31" s="6">
        <v>16</v>
      </c>
      <c r="BA31" s="5">
        <v>26</v>
      </c>
      <c r="BB31" s="6">
        <v>50</v>
      </c>
      <c r="BC31" s="6">
        <v>16.5</v>
      </c>
      <c r="BD31" s="7">
        <v>28.26923</v>
      </c>
      <c r="BE31" s="6">
        <v>8.2266370000000002</v>
      </c>
      <c r="BF31" s="6">
        <v>26.5</v>
      </c>
      <c r="BG31" s="6">
        <v>16.5</v>
      </c>
    </row>
    <row r="32" spans="2:59" x14ac:dyDescent="0.15">
      <c r="B32" s="4" t="s">
        <v>70</v>
      </c>
      <c r="C32" s="172" t="s">
        <v>71</v>
      </c>
      <c r="D32" s="173"/>
      <c r="E32" s="173"/>
      <c r="F32" s="173"/>
      <c r="G32" s="173"/>
      <c r="H32" s="173"/>
      <c r="I32" s="171"/>
      <c r="J32" s="172" t="s">
        <v>28</v>
      </c>
      <c r="K32" s="173"/>
      <c r="L32" s="173"/>
      <c r="M32" s="173"/>
      <c r="N32" s="173"/>
      <c r="O32" s="173"/>
      <c r="P32" s="171"/>
      <c r="Q32" s="172" t="s">
        <v>72</v>
      </c>
      <c r="R32" s="173"/>
      <c r="S32" s="173"/>
      <c r="T32" s="173"/>
      <c r="U32" s="171"/>
      <c r="V32" s="5">
        <v>7</v>
      </c>
      <c r="W32" s="6">
        <v>60</v>
      </c>
      <c r="Y32" s="170">
        <v>31</v>
      </c>
      <c r="Z32" s="173"/>
      <c r="AA32" s="173"/>
      <c r="AB32" s="173"/>
      <c r="AC32" s="171"/>
      <c r="AD32" s="174">
        <v>41.428570999999998</v>
      </c>
      <c r="AE32" s="173"/>
      <c r="AF32" s="173"/>
      <c r="AG32" s="171"/>
      <c r="AH32" s="170">
        <v>9.5447380000000006</v>
      </c>
      <c r="AI32" s="171"/>
      <c r="AJ32" s="170">
        <v>37</v>
      </c>
      <c r="AK32" s="171"/>
      <c r="AL32" s="8" t="s">
        <v>30</v>
      </c>
      <c r="AM32" s="5">
        <v>7</v>
      </c>
      <c r="AN32" s="6">
        <v>32</v>
      </c>
      <c r="AO32" s="6">
        <v>28</v>
      </c>
      <c r="AP32" s="7">
        <v>29.714285</v>
      </c>
      <c r="AQ32" s="6">
        <v>1.2777529999999999</v>
      </c>
      <c r="AR32" s="6">
        <v>30</v>
      </c>
      <c r="AS32" s="6">
        <v>30</v>
      </c>
      <c r="AT32" s="5">
        <v>7</v>
      </c>
      <c r="AU32" s="6">
        <v>32</v>
      </c>
      <c r="AV32" s="6">
        <v>8</v>
      </c>
      <c r="AW32" s="7">
        <v>21.142856999999999</v>
      </c>
      <c r="AX32" s="6">
        <v>7.3178559999999999</v>
      </c>
      <c r="AY32" s="6">
        <v>20</v>
      </c>
      <c r="AZ32" s="6">
        <v>20</v>
      </c>
      <c r="BA32" s="5">
        <v>7</v>
      </c>
      <c r="BB32" s="6">
        <v>34</v>
      </c>
      <c r="BC32" s="6">
        <v>17.5</v>
      </c>
      <c r="BD32" s="7">
        <v>26.857142</v>
      </c>
      <c r="BE32" s="6">
        <v>5.816935</v>
      </c>
      <c r="BF32" s="6">
        <v>29</v>
      </c>
      <c r="BG32" s="8" t="s">
        <v>30</v>
      </c>
    </row>
    <row r="33" spans="2:59" x14ac:dyDescent="0.15">
      <c r="B33" s="4" t="s">
        <v>73</v>
      </c>
      <c r="C33" s="172" t="s">
        <v>74</v>
      </c>
      <c r="D33" s="173"/>
      <c r="E33" s="173"/>
      <c r="F33" s="173"/>
      <c r="G33" s="173"/>
      <c r="H33" s="173"/>
      <c r="I33" s="171"/>
      <c r="J33" s="172" t="s">
        <v>28</v>
      </c>
      <c r="K33" s="173"/>
      <c r="L33" s="173"/>
      <c r="M33" s="173"/>
      <c r="N33" s="173"/>
      <c r="O33" s="173"/>
      <c r="P33" s="171"/>
      <c r="Q33" s="172" t="s">
        <v>29</v>
      </c>
      <c r="R33" s="173"/>
      <c r="S33" s="173"/>
      <c r="T33" s="173"/>
      <c r="U33" s="171"/>
      <c r="V33" s="5">
        <v>23</v>
      </c>
      <c r="W33" s="6">
        <v>74</v>
      </c>
      <c r="Y33" s="170">
        <v>29</v>
      </c>
      <c r="Z33" s="173"/>
      <c r="AA33" s="173"/>
      <c r="AB33" s="173"/>
      <c r="AC33" s="171"/>
      <c r="AD33" s="174">
        <v>54.652172999999998</v>
      </c>
      <c r="AE33" s="173"/>
      <c r="AF33" s="173"/>
      <c r="AG33" s="171"/>
      <c r="AH33" s="170">
        <v>11.994961999999999</v>
      </c>
      <c r="AI33" s="171"/>
      <c r="AJ33" s="170">
        <v>53</v>
      </c>
      <c r="AK33" s="171"/>
      <c r="AL33" s="6">
        <v>49</v>
      </c>
      <c r="AM33" s="5">
        <v>24</v>
      </c>
      <c r="AN33" s="6">
        <v>44</v>
      </c>
      <c r="AO33" s="6">
        <v>24</v>
      </c>
      <c r="AP33" s="7">
        <v>32.083333000000003</v>
      </c>
      <c r="AQ33" s="6">
        <v>5.7002680000000003</v>
      </c>
      <c r="AR33" s="6">
        <v>31</v>
      </c>
      <c r="AS33" s="6">
        <v>26</v>
      </c>
      <c r="AT33" s="5">
        <v>23</v>
      </c>
      <c r="AU33" s="6">
        <v>36</v>
      </c>
      <c r="AV33" s="6">
        <v>8</v>
      </c>
      <c r="AW33" s="7">
        <v>20.173912999999999</v>
      </c>
      <c r="AX33" s="6">
        <v>7.5966360000000002</v>
      </c>
      <c r="AY33" s="6">
        <v>20</v>
      </c>
      <c r="AZ33" s="6">
        <v>16</v>
      </c>
      <c r="BA33" s="5">
        <v>24</v>
      </c>
      <c r="BB33" s="6">
        <v>43</v>
      </c>
      <c r="BC33" s="6">
        <v>12.5</v>
      </c>
      <c r="BD33" s="7">
        <v>26.8125</v>
      </c>
      <c r="BE33" s="6">
        <v>7.8273190000000001</v>
      </c>
      <c r="BF33" s="6">
        <v>24.25</v>
      </c>
      <c r="BG33" s="6">
        <v>23</v>
      </c>
    </row>
    <row r="34" spans="2:59" x14ac:dyDescent="0.15">
      <c r="B34" s="4" t="s">
        <v>75</v>
      </c>
      <c r="C34" s="172" t="s">
        <v>76</v>
      </c>
      <c r="D34" s="173"/>
      <c r="E34" s="173"/>
      <c r="F34" s="173"/>
      <c r="G34" s="173"/>
      <c r="H34" s="173"/>
      <c r="I34" s="171"/>
      <c r="J34" s="172" t="s">
        <v>28</v>
      </c>
      <c r="K34" s="173"/>
      <c r="L34" s="173"/>
      <c r="M34" s="173"/>
      <c r="N34" s="173"/>
      <c r="O34" s="173"/>
      <c r="P34" s="171"/>
      <c r="Q34" s="172" t="s">
        <v>48</v>
      </c>
      <c r="R34" s="173"/>
      <c r="S34" s="173"/>
      <c r="T34" s="173"/>
      <c r="U34" s="171"/>
      <c r="V34" s="5">
        <v>15</v>
      </c>
      <c r="W34" s="6">
        <v>76</v>
      </c>
      <c r="Y34" s="170">
        <v>30</v>
      </c>
      <c r="Z34" s="173"/>
      <c r="AA34" s="173"/>
      <c r="AB34" s="173"/>
      <c r="AC34" s="171"/>
      <c r="AD34" s="174">
        <v>48</v>
      </c>
      <c r="AE34" s="173"/>
      <c r="AF34" s="173"/>
      <c r="AG34" s="171"/>
      <c r="AH34" s="170">
        <v>11.747339999999999</v>
      </c>
      <c r="AI34" s="171"/>
      <c r="AJ34" s="170">
        <v>46</v>
      </c>
      <c r="AK34" s="171"/>
      <c r="AL34" s="6">
        <v>38</v>
      </c>
      <c r="AM34" s="5">
        <v>15</v>
      </c>
      <c r="AN34" s="6">
        <v>42</v>
      </c>
      <c r="AO34" s="6">
        <v>18</v>
      </c>
      <c r="AP34" s="7">
        <v>26.533332999999999</v>
      </c>
      <c r="AQ34" s="6">
        <v>7.570703</v>
      </c>
      <c r="AR34" s="6">
        <v>22</v>
      </c>
      <c r="AS34" s="6">
        <v>22</v>
      </c>
      <c r="AT34" s="5">
        <v>15</v>
      </c>
      <c r="AU34" s="6">
        <v>40</v>
      </c>
      <c r="AV34" s="6">
        <v>4</v>
      </c>
      <c r="AW34" s="7">
        <v>22.4</v>
      </c>
      <c r="AX34" s="6">
        <v>11.2</v>
      </c>
      <c r="AY34" s="6">
        <v>24</v>
      </c>
      <c r="AZ34" s="6">
        <v>16</v>
      </c>
      <c r="BA34" s="5">
        <v>15</v>
      </c>
      <c r="BB34" s="6">
        <v>37</v>
      </c>
      <c r="BC34" s="6">
        <v>17</v>
      </c>
      <c r="BD34" s="7">
        <v>28.466666</v>
      </c>
      <c r="BE34" s="6">
        <v>6.0179359999999997</v>
      </c>
      <c r="BF34" s="6">
        <v>31.5</v>
      </c>
      <c r="BG34" s="6">
        <v>31.5</v>
      </c>
    </row>
    <row r="35" spans="2:59" x14ac:dyDescent="0.15">
      <c r="B35" s="4" t="s">
        <v>77</v>
      </c>
      <c r="C35" s="172" t="s">
        <v>78</v>
      </c>
      <c r="D35" s="173"/>
      <c r="E35" s="173"/>
      <c r="F35" s="173"/>
      <c r="G35" s="173"/>
      <c r="H35" s="173"/>
      <c r="I35" s="171"/>
      <c r="J35" s="172" t="s">
        <v>28</v>
      </c>
      <c r="K35" s="173"/>
      <c r="L35" s="173"/>
      <c r="M35" s="173"/>
      <c r="N35" s="173"/>
      <c r="O35" s="173"/>
      <c r="P35" s="171"/>
      <c r="Q35" s="172" t="s">
        <v>48</v>
      </c>
      <c r="R35" s="173"/>
      <c r="S35" s="173"/>
      <c r="T35" s="173"/>
      <c r="U35" s="171"/>
      <c r="V35" s="5">
        <v>9</v>
      </c>
      <c r="W35" s="6">
        <v>76</v>
      </c>
      <c r="Y35" s="170">
        <v>46</v>
      </c>
      <c r="Z35" s="173"/>
      <c r="AA35" s="173"/>
      <c r="AB35" s="173"/>
      <c r="AC35" s="171"/>
      <c r="AD35" s="174">
        <v>61.444443999999997</v>
      </c>
      <c r="AE35" s="173"/>
      <c r="AF35" s="173"/>
      <c r="AG35" s="171"/>
      <c r="AH35" s="170">
        <v>11.255725</v>
      </c>
      <c r="AI35" s="171"/>
      <c r="AJ35" s="170">
        <v>62</v>
      </c>
      <c r="AK35" s="171"/>
      <c r="AL35" s="6">
        <v>48</v>
      </c>
      <c r="AM35" s="5">
        <v>9</v>
      </c>
      <c r="AN35" s="6">
        <v>42</v>
      </c>
      <c r="AO35" s="6">
        <v>14</v>
      </c>
      <c r="AP35" s="7">
        <v>30.222221999999999</v>
      </c>
      <c r="AQ35" s="6">
        <v>7.7427780000000004</v>
      </c>
      <c r="AR35" s="6">
        <v>34</v>
      </c>
      <c r="AS35" s="6">
        <v>34</v>
      </c>
      <c r="AT35" s="5">
        <v>9</v>
      </c>
      <c r="AU35" s="6">
        <v>32</v>
      </c>
      <c r="AV35" s="6">
        <v>8</v>
      </c>
      <c r="AW35" s="7">
        <v>16.888888000000001</v>
      </c>
      <c r="AX35" s="6">
        <v>6.9991180000000002</v>
      </c>
      <c r="AY35" s="6">
        <v>16</v>
      </c>
      <c r="AZ35" s="6">
        <v>12</v>
      </c>
      <c r="BA35" s="5">
        <v>9</v>
      </c>
      <c r="BB35" s="6">
        <v>39</v>
      </c>
      <c r="BC35" s="6">
        <v>17</v>
      </c>
      <c r="BD35" s="7">
        <v>28.666665999999999</v>
      </c>
      <c r="BE35" s="6">
        <v>6.8312999999999997</v>
      </c>
      <c r="BF35" s="6">
        <v>29</v>
      </c>
      <c r="BG35" s="8" t="s">
        <v>30</v>
      </c>
    </row>
    <row r="36" spans="2:59" x14ac:dyDescent="0.15">
      <c r="B36" s="4" t="s">
        <v>79</v>
      </c>
      <c r="C36" s="172" t="s">
        <v>80</v>
      </c>
      <c r="D36" s="173"/>
      <c r="E36" s="173"/>
      <c r="F36" s="173"/>
      <c r="G36" s="173"/>
      <c r="H36" s="173"/>
      <c r="I36" s="171"/>
      <c r="J36" s="172" t="s">
        <v>28</v>
      </c>
      <c r="K36" s="173"/>
      <c r="L36" s="173"/>
      <c r="M36" s="173"/>
      <c r="N36" s="173"/>
      <c r="O36" s="173"/>
      <c r="P36" s="171"/>
      <c r="Q36" s="172" t="s">
        <v>65</v>
      </c>
      <c r="R36" s="173"/>
      <c r="S36" s="173"/>
      <c r="T36" s="173"/>
      <c r="U36" s="171"/>
      <c r="V36" s="5">
        <v>6</v>
      </c>
      <c r="W36" s="6">
        <v>80</v>
      </c>
      <c r="Y36" s="170">
        <v>38</v>
      </c>
      <c r="Z36" s="173"/>
      <c r="AA36" s="173"/>
      <c r="AB36" s="173"/>
      <c r="AC36" s="171"/>
      <c r="AD36" s="174">
        <v>59.5</v>
      </c>
      <c r="AE36" s="173"/>
      <c r="AF36" s="173"/>
      <c r="AG36" s="171"/>
      <c r="AH36" s="170">
        <v>12.392874000000001</v>
      </c>
      <c r="AI36" s="171"/>
      <c r="AJ36" s="170">
        <v>58.5</v>
      </c>
      <c r="AK36" s="171"/>
      <c r="AL36" s="8" t="s">
        <v>30</v>
      </c>
      <c r="AM36" s="5">
        <v>6</v>
      </c>
      <c r="AN36" s="6">
        <v>36</v>
      </c>
      <c r="AO36" s="6">
        <v>22</v>
      </c>
      <c r="AP36" s="7">
        <v>30</v>
      </c>
      <c r="AQ36" s="6">
        <v>5.163977</v>
      </c>
      <c r="AR36" s="6">
        <v>32</v>
      </c>
      <c r="AS36" s="6">
        <v>32</v>
      </c>
      <c r="AT36" s="5">
        <v>6</v>
      </c>
      <c r="AU36" s="6">
        <v>40</v>
      </c>
      <c r="AV36" s="6">
        <v>16</v>
      </c>
      <c r="AW36" s="7">
        <v>25.333333</v>
      </c>
      <c r="AX36" s="6">
        <v>9.4280899999999992</v>
      </c>
      <c r="AY36" s="6">
        <v>22</v>
      </c>
      <c r="AZ36" s="6">
        <v>16</v>
      </c>
      <c r="BA36" s="5">
        <v>6</v>
      </c>
      <c r="BB36" s="6">
        <v>41</v>
      </c>
      <c r="BC36" s="6">
        <v>20</v>
      </c>
      <c r="BD36" s="7">
        <v>31.833333</v>
      </c>
      <c r="BE36" s="6">
        <v>7.7118229999999999</v>
      </c>
      <c r="BF36" s="6">
        <v>35</v>
      </c>
      <c r="BG36" s="6">
        <v>37</v>
      </c>
    </row>
    <row r="37" spans="2:59" x14ac:dyDescent="0.15">
      <c r="B37" s="4" t="s">
        <v>81</v>
      </c>
      <c r="C37" s="172" t="s">
        <v>82</v>
      </c>
      <c r="D37" s="173"/>
      <c r="E37" s="173"/>
      <c r="F37" s="173"/>
      <c r="G37" s="173"/>
      <c r="H37" s="173"/>
      <c r="I37" s="171"/>
      <c r="J37" s="172" t="s">
        <v>28</v>
      </c>
      <c r="K37" s="173"/>
      <c r="L37" s="173"/>
      <c r="M37" s="173"/>
      <c r="N37" s="173"/>
      <c r="O37" s="173"/>
      <c r="P37" s="171"/>
      <c r="Q37" s="172" t="s">
        <v>48</v>
      </c>
      <c r="R37" s="173"/>
      <c r="S37" s="173"/>
      <c r="T37" s="173"/>
      <c r="U37" s="171"/>
      <c r="V37" s="5">
        <v>16</v>
      </c>
      <c r="W37" s="6">
        <v>80</v>
      </c>
      <c r="Y37" s="170">
        <v>31</v>
      </c>
      <c r="Z37" s="173"/>
      <c r="AA37" s="173"/>
      <c r="AB37" s="173"/>
      <c r="AC37" s="171"/>
      <c r="AD37" s="174">
        <v>58.0625</v>
      </c>
      <c r="AE37" s="173"/>
      <c r="AF37" s="173"/>
      <c r="AG37" s="171"/>
      <c r="AH37" s="170">
        <v>11.701862</v>
      </c>
      <c r="AI37" s="171"/>
      <c r="AJ37" s="170">
        <v>59</v>
      </c>
      <c r="AK37" s="171"/>
      <c r="AL37" s="6">
        <v>59</v>
      </c>
      <c r="AM37" s="5">
        <v>16</v>
      </c>
      <c r="AN37" s="6">
        <v>44</v>
      </c>
      <c r="AO37" s="6">
        <v>14</v>
      </c>
      <c r="AP37" s="7">
        <v>23.75</v>
      </c>
      <c r="AQ37" s="6">
        <v>7.0666469999999997</v>
      </c>
      <c r="AR37" s="6">
        <v>22</v>
      </c>
      <c r="AS37" s="6">
        <v>18</v>
      </c>
      <c r="AT37" s="5">
        <v>16</v>
      </c>
      <c r="AU37" s="6">
        <v>52</v>
      </c>
      <c r="AV37" s="6">
        <v>12</v>
      </c>
      <c r="AW37" s="7">
        <v>26.5</v>
      </c>
      <c r="AX37" s="6">
        <v>11.034038000000001</v>
      </c>
      <c r="AY37" s="6">
        <v>24</v>
      </c>
      <c r="AZ37" s="6">
        <v>24</v>
      </c>
      <c r="BA37" s="5">
        <v>16</v>
      </c>
      <c r="BB37" s="6">
        <v>43</v>
      </c>
      <c r="BC37" s="6">
        <v>22.5</v>
      </c>
      <c r="BD37" s="7">
        <v>31.09375</v>
      </c>
      <c r="BE37" s="6">
        <v>4.9661939999999998</v>
      </c>
      <c r="BF37" s="6">
        <v>31.25</v>
      </c>
      <c r="BG37" s="6">
        <v>32</v>
      </c>
    </row>
    <row r="38" spans="2:59" x14ac:dyDescent="0.15">
      <c r="B38" s="4" t="s">
        <v>83</v>
      </c>
      <c r="C38" s="172" t="s">
        <v>84</v>
      </c>
      <c r="D38" s="173"/>
      <c r="E38" s="173"/>
      <c r="F38" s="173"/>
      <c r="G38" s="173"/>
      <c r="H38" s="173"/>
      <c r="I38" s="171"/>
      <c r="J38" s="172" t="s">
        <v>28</v>
      </c>
      <c r="K38" s="173"/>
      <c r="L38" s="173"/>
      <c r="M38" s="173"/>
      <c r="N38" s="173"/>
      <c r="O38" s="173"/>
      <c r="P38" s="171"/>
      <c r="Q38" s="172" t="s">
        <v>72</v>
      </c>
      <c r="R38" s="173"/>
      <c r="S38" s="173"/>
      <c r="T38" s="173"/>
      <c r="U38" s="171"/>
      <c r="V38" s="5">
        <v>18</v>
      </c>
      <c r="W38" s="6">
        <v>82</v>
      </c>
      <c r="Y38" s="170">
        <v>25</v>
      </c>
      <c r="Z38" s="173"/>
      <c r="AA38" s="173"/>
      <c r="AB38" s="173"/>
      <c r="AC38" s="171"/>
      <c r="AD38" s="174">
        <v>51.111111000000001</v>
      </c>
      <c r="AE38" s="173"/>
      <c r="AF38" s="173"/>
      <c r="AG38" s="171"/>
      <c r="AH38" s="170">
        <v>14.118107999999999</v>
      </c>
      <c r="AI38" s="171"/>
      <c r="AJ38" s="170">
        <v>53</v>
      </c>
      <c r="AK38" s="171"/>
      <c r="AL38" s="6">
        <v>58</v>
      </c>
      <c r="AM38" s="5">
        <v>18</v>
      </c>
      <c r="AN38" s="6">
        <v>44</v>
      </c>
      <c r="AO38" s="6">
        <v>14</v>
      </c>
      <c r="AP38" s="7">
        <v>26.777777</v>
      </c>
      <c r="AQ38" s="6">
        <v>6.7375850000000002</v>
      </c>
      <c r="AR38" s="6">
        <v>27</v>
      </c>
      <c r="AS38" s="6">
        <v>28</v>
      </c>
      <c r="AT38" s="5">
        <v>18</v>
      </c>
      <c r="AU38" s="6">
        <v>32</v>
      </c>
      <c r="AV38" s="6">
        <v>8</v>
      </c>
      <c r="AW38" s="7">
        <v>19.111111000000001</v>
      </c>
      <c r="AX38" s="6">
        <v>8.171011</v>
      </c>
      <c r="AY38" s="6">
        <v>18</v>
      </c>
      <c r="AZ38" s="6">
        <v>28</v>
      </c>
      <c r="BA38" s="5">
        <v>18</v>
      </c>
      <c r="BB38" s="6">
        <v>38.5</v>
      </c>
      <c r="BC38" s="6">
        <v>14.5</v>
      </c>
      <c r="BD38" s="7">
        <v>27.722221999999999</v>
      </c>
      <c r="BE38" s="6">
        <v>6.3338200000000002</v>
      </c>
      <c r="BF38" s="6">
        <v>28.25</v>
      </c>
      <c r="BG38" s="6">
        <v>24</v>
      </c>
    </row>
    <row r="39" spans="2:59" x14ac:dyDescent="0.15">
      <c r="B39" s="4" t="s">
        <v>85</v>
      </c>
      <c r="C39" s="172" t="s">
        <v>86</v>
      </c>
      <c r="D39" s="173"/>
      <c r="E39" s="173"/>
      <c r="F39" s="173"/>
      <c r="G39" s="173"/>
      <c r="H39" s="173"/>
      <c r="I39" s="171"/>
      <c r="J39" s="172" t="s">
        <v>28</v>
      </c>
      <c r="K39" s="173"/>
      <c r="L39" s="173"/>
      <c r="M39" s="173"/>
      <c r="N39" s="173"/>
      <c r="O39" s="173"/>
      <c r="P39" s="171"/>
      <c r="Q39" s="172" t="s">
        <v>48</v>
      </c>
      <c r="R39" s="173"/>
      <c r="S39" s="173"/>
      <c r="T39" s="173"/>
      <c r="U39" s="171"/>
      <c r="V39" s="5">
        <v>16</v>
      </c>
      <c r="W39" s="6">
        <v>71</v>
      </c>
      <c r="Y39" s="170">
        <v>29</v>
      </c>
      <c r="Z39" s="173"/>
      <c r="AA39" s="173"/>
      <c r="AB39" s="173"/>
      <c r="AC39" s="171"/>
      <c r="AD39" s="174">
        <v>50</v>
      </c>
      <c r="AE39" s="173"/>
      <c r="AF39" s="173"/>
      <c r="AG39" s="171"/>
      <c r="AH39" s="170">
        <v>12.62933</v>
      </c>
      <c r="AI39" s="171"/>
      <c r="AJ39" s="170">
        <v>50.5</v>
      </c>
      <c r="AK39" s="171"/>
      <c r="AL39" s="8" t="s">
        <v>30</v>
      </c>
      <c r="AM39" s="5">
        <v>16</v>
      </c>
      <c r="AN39" s="6">
        <v>44</v>
      </c>
      <c r="AO39" s="6">
        <v>20</v>
      </c>
      <c r="AP39" s="7">
        <v>29.5</v>
      </c>
      <c r="AQ39" s="6">
        <v>7.3654590000000004</v>
      </c>
      <c r="AR39" s="6">
        <v>30</v>
      </c>
      <c r="AS39" s="6">
        <v>32</v>
      </c>
      <c r="AT39" s="5">
        <v>16</v>
      </c>
      <c r="AU39" s="6">
        <v>40</v>
      </c>
      <c r="AV39" s="6">
        <v>8</v>
      </c>
      <c r="AW39" s="7">
        <v>25.5</v>
      </c>
      <c r="AX39" s="6">
        <v>8.9302849999999996</v>
      </c>
      <c r="AY39" s="6">
        <v>28</v>
      </c>
      <c r="AZ39" s="6">
        <v>32</v>
      </c>
      <c r="BA39" s="5">
        <v>16</v>
      </c>
      <c r="BB39" s="6">
        <v>40</v>
      </c>
      <c r="BC39" s="6">
        <v>22.5</v>
      </c>
      <c r="BD39" s="7">
        <v>29.65625</v>
      </c>
      <c r="BE39" s="6">
        <v>5.7219930000000003</v>
      </c>
      <c r="BF39" s="6">
        <v>28.5</v>
      </c>
      <c r="BG39" s="6">
        <v>25</v>
      </c>
    </row>
    <row r="40" spans="2:59" x14ac:dyDescent="0.15">
      <c r="B40" s="4" t="s">
        <v>87</v>
      </c>
      <c r="C40" s="172" t="s">
        <v>88</v>
      </c>
      <c r="D40" s="173"/>
      <c r="E40" s="173"/>
      <c r="F40" s="173"/>
      <c r="G40" s="173"/>
      <c r="H40" s="173"/>
      <c r="I40" s="171"/>
      <c r="J40" s="172" t="s">
        <v>28</v>
      </c>
      <c r="K40" s="173"/>
      <c r="L40" s="173"/>
      <c r="M40" s="173"/>
      <c r="N40" s="173"/>
      <c r="O40" s="173"/>
      <c r="P40" s="171"/>
      <c r="Q40" s="172" t="s">
        <v>65</v>
      </c>
      <c r="R40" s="173"/>
      <c r="S40" s="173"/>
      <c r="T40" s="173"/>
      <c r="U40" s="171"/>
      <c r="V40" s="5">
        <v>3</v>
      </c>
      <c r="W40" s="6">
        <v>52</v>
      </c>
      <c r="Y40" s="170">
        <v>33</v>
      </c>
      <c r="Z40" s="173"/>
      <c r="AA40" s="173"/>
      <c r="AB40" s="173"/>
      <c r="AC40" s="171"/>
      <c r="AD40" s="174">
        <v>44.666665999999999</v>
      </c>
      <c r="AE40" s="173"/>
      <c r="AF40" s="173"/>
      <c r="AG40" s="171"/>
      <c r="AH40" s="170">
        <v>8.3399970000000003</v>
      </c>
      <c r="AI40" s="171"/>
      <c r="AJ40" s="170">
        <v>49</v>
      </c>
      <c r="AK40" s="171"/>
      <c r="AL40" s="8" t="s">
        <v>30</v>
      </c>
      <c r="AM40" s="5">
        <v>3</v>
      </c>
      <c r="AN40" s="6">
        <v>38</v>
      </c>
      <c r="AO40" s="6">
        <v>30</v>
      </c>
      <c r="AP40" s="7">
        <v>33.333333000000003</v>
      </c>
      <c r="AQ40" s="6">
        <v>3.399346</v>
      </c>
      <c r="AR40" s="6">
        <v>32</v>
      </c>
      <c r="AS40" s="8" t="s">
        <v>30</v>
      </c>
      <c r="AT40" s="5">
        <v>3</v>
      </c>
      <c r="AU40" s="6">
        <v>20</v>
      </c>
      <c r="AV40" s="6">
        <v>12</v>
      </c>
      <c r="AW40" s="7">
        <v>14.666665999999999</v>
      </c>
      <c r="AX40" s="6">
        <v>3.771236</v>
      </c>
      <c r="AY40" s="6">
        <v>12</v>
      </c>
      <c r="AZ40" s="6">
        <v>12</v>
      </c>
      <c r="BA40" s="5">
        <v>3</v>
      </c>
      <c r="BB40" s="6">
        <v>25.5</v>
      </c>
      <c r="BC40" s="6">
        <v>19</v>
      </c>
      <c r="BD40" s="7">
        <v>22.333333</v>
      </c>
      <c r="BE40" s="6">
        <v>2.6562290000000002</v>
      </c>
      <c r="BF40" s="6">
        <v>22.5</v>
      </c>
      <c r="BG40" s="8" t="s">
        <v>30</v>
      </c>
    </row>
    <row r="41" spans="2:59" x14ac:dyDescent="0.15">
      <c r="B41" s="4" t="s">
        <v>89</v>
      </c>
      <c r="C41" s="172" t="s">
        <v>90</v>
      </c>
      <c r="D41" s="173"/>
      <c r="E41" s="173"/>
      <c r="F41" s="173"/>
      <c r="G41" s="173"/>
      <c r="H41" s="173"/>
      <c r="I41" s="171"/>
      <c r="J41" s="172" t="s">
        <v>28</v>
      </c>
      <c r="K41" s="173"/>
      <c r="L41" s="173"/>
      <c r="M41" s="173"/>
      <c r="N41" s="173"/>
      <c r="O41" s="173"/>
      <c r="P41" s="171"/>
      <c r="Q41" s="172" t="s">
        <v>29</v>
      </c>
      <c r="R41" s="173"/>
      <c r="S41" s="173"/>
      <c r="T41" s="173"/>
      <c r="U41" s="171"/>
      <c r="V41" s="5">
        <v>13</v>
      </c>
      <c r="W41" s="6">
        <v>74</v>
      </c>
      <c r="Y41" s="170">
        <v>33</v>
      </c>
      <c r="Z41" s="173"/>
      <c r="AA41" s="173"/>
      <c r="AB41" s="173"/>
      <c r="AC41" s="171"/>
      <c r="AD41" s="174">
        <v>55.230769000000002</v>
      </c>
      <c r="AE41" s="173"/>
      <c r="AF41" s="173"/>
      <c r="AG41" s="171"/>
      <c r="AH41" s="170">
        <v>10.920368</v>
      </c>
      <c r="AI41" s="171"/>
      <c r="AJ41" s="170">
        <v>55</v>
      </c>
      <c r="AK41" s="171"/>
      <c r="AL41" s="6">
        <v>47</v>
      </c>
      <c r="AM41" s="5">
        <v>13</v>
      </c>
      <c r="AN41" s="6">
        <v>40</v>
      </c>
      <c r="AO41" s="6">
        <v>18</v>
      </c>
      <c r="AP41" s="7">
        <v>29.230768999999999</v>
      </c>
      <c r="AQ41" s="6">
        <v>6.6812459999999998</v>
      </c>
      <c r="AR41" s="6">
        <v>28</v>
      </c>
      <c r="AS41" s="6">
        <v>26</v>
      </c>
      <c r="AT41" s="5">
        <v>13</v>
      </c>
      <c r="AU41" s="6">
        <v>36</v>
      </c>
      <c r="AV41" s="6">
        <v>8</v>
      </c>
      <c r="AW41" s="7">
        <v>22.76923</v>
      </c>
      <c r="AX41" s="6">
        <v>7.9047580000000002</v>
      </c>
      <c r="AY41" s="6">
        <v>24</v>
      </c>
      <c r="AZ41" s="6">
        <v>20</v>
      </c>
      <c r="BA41" s="5">
        <v>13</v>
      </c>
      <c r="BB41" s="6">
        <v>46.5</v>
      </c>
      <c r="BC41" s="6">
        <v>18.5</v>
      </c>
      <c r="BD41" s="7">
        <v>29.461538000000001</v>
      </c>
      <c r="BE41" s="6">
        <v>7.8970820000000002</v>
      </c>
      <c r="BF41" s="6">
        <v>29.5</v>
      </c>
      <c r="BG41" s="6">
        <v>21</v>
      </c>
    </row>
    <row r="42" spans="2:59" x14ac:dyDescent="0.15">
      <c r="B42" s="4" t="s">
        <v>91</v>
      </c>
      <c r="C42" s="172" t="s">
        <v>92</v>
      </c>
      <c r="D42" s="173"/>
      <c r="E42" s="173"/>
      <c r="F42" s="173"/>
      <c r="G42" s="173"/>
      <c r="H42" s="173"/>
      <c r="I42" s="171"/>
      <c r="J42" s="172" t="s">
        <v>28</v>
      </c>
      <c r="K42" s="173"/>
      <c r="L42" s="173"/>
      <c r="M42" s="173"/>
      <c r="N42" s="173"/>
      <c r="O42" s="173"/>
      <c r="P42" s="171"/>
      <c r="Q42" s="172" t="s">
        <v>29</v>
      </c>
      <c r="R42" s="173"/>
      <c r="S42" s="173"/>
      <c r="T42" s="173"/>
      <c r="U42" s="171"/>
      <c r="V42" s="5">
        <v>6</v>
      </c>
      <c r="W42" s="6">
        <v>67</v>
      </c>
      <c r="Y42" s="170">
        <v>30</v>
      </c>
      <c r="Z42" s="173"/>
      <c r="AA42" s="173"/>
      <c r="AB42" s="173"/>
      <c r="AC42" s="171"/>
      <c r="AD42" s="174">
        <v>56</v>
      </c>
      <c r="AE42" s="173"/>
      <c r="AF42" s="173"/>
      <c r="AG42" s="171"/>
      <c r="AH42" s="170">
        <v>12.71482</v>
      </c>
      <c r="AI42" s="171"/>
      <c r="AJ42" s="170">
        <v>60</v>
      </c>
      <c r="AK42" s="171"/>
      <c r="AL42" s="8" t="s">
        <v>30</v>
      </c>
      <c r="AM42" s="5">
        <v>6</v>
      </c>
      <c r="AN42" s="6">
        <v>32</v>
      </c>
      <c r="AO42" s="6">
        <v>18</v>
      </c>
      <c r="AP42" s="7">
        <v>24</v>
      </c>
      <c r="AQ42" s="6">
        <v>5.4160250000000003</v>
      </c>
      <c r="AR42" s="6">
        <v>23</v>
      </c>
      <c r="AS42" s="6">
        <v>18</v>
      </c>
      <c r="AT42" s="5">
        <v>6</v>
      </c>
      <c r="AU42" s="6">
        <v>44</v>
      </c>
      <c r="AV42" s="6">
        <v>12</v>
      </c>
      <c r="AW42" s="7">
        <v>28.666665999999999</v>
      </c>
      <c r="AX42" s="6">
        <v>11.642832</v>
      </c>
      <c r="AY42" s="6">
        <v>30</v>
      </c>
      <c r="AZ42" s="8" t="s">
        <v>30</v>
      </c>
      <c r="BA42" s="5">
        <v>6</v>
      </c>
      <c r="BB42" s="6">
        <v>33.5</v>
      </c>
      <c r="BC42" s="6">
        <v>20.5</v>
      </c>
      <c r="BD42" s="7">
        <v>26.75</v>
      </c>
      <c r="BE42" s="6">
        <v>4.180809</v>
      </c>
      <c r="BF42" s="6">
        <v>27</v>
      </c>
      <c r="BG42" s="8" t="s">
        <v>30</v>
      </c>
    </row>
    <row r="43" spans="2:59" x14ac:dyDescent="0.15">
      <c r="B43" s="4" t="s">
        <v>93</v>
      </c>
      <c r="C43" s="172" t="s">
        <v>94</v>
      </c>
      <c r="D43" s="173"/>
      <c r="E43" s="173"/>
      <c r="F43" s="173"/>
      <c r="G43" s="173"/>
      <c r="H43" s="173"/>
      <c r="I43" s="171"/>
      <c r="J43" s="172" t="s">
        <v>28</v>
      </c>
      <c r="K43" s="173"/>
      <c r="L43" s="173"/>
      <c r="M43" s="173"/>
      <c r="N43" s="173"/>
      <c r="O43" s="173"/>
      <c r="P43" s="171"/>
      <c r="Q43" s="172" t="s">
        <v>33</v>
      </c>
      <c r="R43" s="173"/>
      <c r="S43" s="173"/>
      <c r="T43" s="173"/>
      <c r="U43" s="171"/>
      <c r="V43" s="5">
        <v>13</v>
      </c>
      <c r="W43" s="6">
        <v>67</v>
      </c>
      <c r="Y43" s="170">
        <v>25</v>
      </c>
      <c r="Z43" s="173"/>
      <c r="AA43" s="173"/>
      <c r="AB43" s="173"/>
      <c r="AC43" s="171"/>
      <c r="AD43" s="174">
        <v>50.076923000000001</v>
      </c>
      <c r="AE43" s="173"/>
      <c r="AF43" s="173"/>
      <c r="AG43" s="171"/>
      <c r="AH43" s="170">
        <v>13.123446</v>
      </c>
      <c r="AI43" s="171"/>
      <c r="AJ43" s="170">
        <v>52</v>
      </c>
      <c r="AK43" s="171"/>
      <c r="AL43" s="8" t="s">
        <v>30</v>
      </c>
      <c r="AM43" s="5">
        <v>13</v>
      </c>
      <c r="AN43" s="6">
        <v>44</v>
      </c>
      <c r="AO43" s="6">
        <v>22</v>
      </c>
      <c r="AP43" s="7">
        <v>30.153846000000001</v>
      </c>
      <c r="AQ43" s="6">
        <v>5.8945360000000004</v>
      </c>
      <c r="AR43" s="6">
        <v>30</v>
      </c>
      <c r="AS43" s="6">
        <v>30</v>
      </c>
      <c r="AT43" s="5">
        <v>13</v>
      </c>
      <c r="AU43" s="6">
        <v>32</v>
      </c>
      <c r="AV43" s="8" t="s">
        <v>30</v>
      </c>
      <c r="AW43" s="7">
        <v>21.230768999999999</v>
      </c>
      <c r="AX43" s="6">
        <v>8.3588170000000002</v>
      </c>
      <c r="AY43" s="6">
        <v>20</v>
      </c>
      <c r="AZ43" s="6">
        <v>20</v>
      </c>
      <c r="BA43" s="5">
        <v>13</v>
      </c>
      <c r="BB43" s="6">
        <v>43</v>
      </c>
      <c r="BC43" s="6">
        <v>16</v>
      </c>
      <c r="BD43" s="7">
        <v>29</v>
      </c>
      <c r="BE43" s="6">
        <v>6.7368100000000002</v>
      </c>
      <c r="BF43" s="6">
        <v>29</v>
      </c>
      <c r="BG43" s="6">
        <v>26</v>
      </c>
    </row>
    <row r="44" spans="2:59" x14ac:dyDescent="0.15">
      <c r="B44" s="4" t="s">
        <v>95</v>
      </c>
      <c r="C44" s="172" t="s">
        <v>96</v>
      </c>
      <c r="D44" s="173"/>
      <c r="E44" s="173"/>
      <c r="F44" s="173"/>
      <c r="G44" s="173"/>
      <c r="H44" s="173"/>
      <c r="I44" s="171"/>
      <c r="J44" s="172" t="s">
        <v>28</v>
      </c>
      <c r="K44" s="173"/>
      <c r="L44" s="173"/>
      <c r="M44" s="173"/>
      <c r="N44" s="173"/>
      <c r="O44" s="173"/>
      <c r="P44" s="171"/>
      <c r="Q44" s="172" t="s">
        <v>43</v>
      </c>
      <c r="R44" s="173"/>
      <c r="S44" s="173"/>
      <c r="T44" s="173"/>
      <c r="U44" s="171"/>
      <c r="V44" s="5">
        <v>25</v>
      </c>
      <c r="W44" s="6">
        <v>76</v>
      </c>
      <c r="Y44" s="170">
        <v>20</v>
      </c>
      <c r="Z44" s="173"/>
      <c r="AA44" s="173"/>
      <c r="AB44" s="173"/>
      <c r="AC44" s="171"/>
      <c r="AD44" s="174">
        <v>47.4</v>
      </c>
      <c r="AE44" s="173"/>
      <c r="AF44" s="173"/>
      <c r="AG44" s="171"/>
      <c r="AH44" s="170">
        <v>11.516944000000001</v>
      </c>
      <c r="AI44" s="171"/>
      <c r="AJ44" s="170">
        <v>45</v>
      </c>
      <c r="AK44" s="171"/>
      <c r="AL44" s="6">
        <v>44</v>
      </c>
      <c r="AM44" s="5">
        <v>25</v>
      </c>
      <c r="AN44" s="6">
        <v>36</v>
      </c>
      <c r="AO44" s="6">
        <v>12</v>
      </c>
      <c r="AP44" s="7">
        <v>27.04</v>
      </c>
      <c r="AQ44" s="6">
        <v>5.7444230000000003</v>
      </c>
      <c r="AR44" s="6">
        <v>28</v>
      </c>
      <c r="AS44" s="6">
        <v>28</v>
      </c>
      <c r="AT44" s="5">
        <v>25</v>
      </c>
      <c r="AU44" s="6">
        <v>36</v>
      </c>
      <c r="AV44" s="6">
        <v>8</v>
      </c>
      <c r="AW44" s="7">
        <v>21.76</v>
      </c>
      <c r="AX44" s="6">
        <v>8.7694010000000002</v>
      </c>
      <c r="AY44" s="6">
        <v>24</v>
      </c>
      <c r="AZ44" s="6">
        <v>12</v>
      </c>
      <c r="BA44" s="5">
        <v>25</v>
      </c>
      <c r="BB44" s="6">
        <v>36</v>
      </c>
      <c r="BC44" s="6">
        <v>16.5</v>
      </c>
      <c r="BD44" s="7">
        <v>26.8</v>
      </c>
      <c r="BE44" s="6">
        <v>5.1555790000000004</v>
      </c>
      <c r="BF44" s="6">
        <v>26</v>
      </c>
      <c r="BG44" s="6">
        <v>23</v>
      </c>
    </row>
    <row r="45" spans="2:59" x14ac:dyDescent="0.15">
      <c r="B45" s="4" t="s">
        <v>97</v>
      </c>
      <c r="C45" s="172" t="s">
        <v>98</v>
      </c>
      <c r="D45" s="173"/>
      <c r="E45" s="173"/>
      <c r="F45" s="173"/>
      <c r="G45" s="173"/>
      <c r="H45" s="173"/>
      <c r="I45" s="171"/>
      <c r="J45" s="172" t="s">
        <v>28</v>
      </c>
      <c r="K45" s="173"/>
      <c r="L45" s="173"/>
      <c r="M45" s="173"/>
      <c r="N45" s="173"/>
      <c r="O45" s="173"/>
      <c r="P45" s="171"/>
      <c r="Q45" s="172" t="s">
        <v>29</v>
      </c>
      <c r="R45" s="173"/>
      <c r="S45" s="173"/>
      <c r="T45" s="173"/>
      <c r="U45" s="171"/>
      <c r="V45" s="5">
        <v>4</v>
      </c>
      <c r="W45" s="6">
        <v>71</v>
      </c>
      <c r="Y45" s="170">
        <v>36</v>
      </c>
      <c r="Z45" s="173"/>
      <c r="AA45" s="173"/>
      <c r="AB45" s="173"/>
      <c r="AC45" s="171"/>
      <c r="AD45" s="174">
        <v>53</v>
      </c>
      <c r="AE45" s="173"/>
      <c r="AF45" s="173"/>
      <c r="AG45" s="171"/>
      <c r="AH45" s="170">
        <v>12.389511000000001</v>
      </c>
      <c r="AI45" s="171"/>
      <c r="AJ45" s="170">
        <v>52.5</v>
      </c>
      <c r="AK45" s="171"/>
      <c r="AL45" s="8" t="s">
        <v>30</v>
      </c>
      <c r="AM45" s="5">
        <v>4</v>
      </c>
      <c r="AN45" s="6">
        <v>40</v>
      </c>
      <c r="AO45" s="6">
        <v>22</v>
      </c>
      <c r="AP45" s="7">
        <v>30</v>
      </c>
      <c r="AQ45" s="6">
        <v>6.7823289999999998</v>
      </c>
      <c r="AR45" s="6">
        <v>29</v>
      </c>
      <c r="AS45" s="8" t="s">
        <v>30</v>
      </c>
      <c r="AT45" s="5">
        <v>4</v>
      </c>
      <c r="AU45" s="6">
        <v>48</v>
      </c>
      <c r="AV45" s="6">
        <v>12</v>
      </c>
      <c r="AW45" s="7">
        <v>29</v>
      </c>
      <c r="AX45" s="6">
        <v>13.076696</v>
      </c>
      <c r="AY45" s="6">
        <v>28</v>
      </c>
      <c r="AZ45" s="8" t="s">
        <v>30</v>
      </c>
      <c r="BA45" s="5">
        <v>4</v>
      </c>
      <c r="BB45" s="6">
        <v>38.5</v>
      </c>
      <c r="BC45" s="6">
        <v>28</v>
      </c>
      <c r="BD45" s="7">
        <v>33.125</v>
      </c>
      <c r="BE45" s="6">
        <v>3.7144140000000001</v>
      </c>
      <c r="BF45" s="6">
        <v>33</v>
      </c>
      <c r="BG45" s="6">
        <v>33</v>
      </c>
    </row>
    <row r="46" spans="2:59" x14ac:dyDescent="0.15">
      <c r="B46" s="4" t="s">
        <v>99</v>
      </c>
      <c r="C46" s="172" t="s">
        <v>100</v>
      </c>
      <c r="D46" s="173"/>
      <c r="E46" s="173"/>
      <c r="F46" s="173"/>
      <c r="G46" s="173"/>
      <c r="H46" s="173"/>
      <c r="I46" s="171"/>
      <c r="J46" s="172" t="s">
        <v>28</v>
      </c>
      <c r="K46" s="173"/>
      <c r="L46" s="173"/>
      <c r="M46" s="173"/>
      <c r="N46" s="173"/>
      <c r="O46" s="173"/>
      <c r="P46" s="171"/>
      <c r="Q46" s="172" t="s">
        <v>33</v>
      </c>
      <c r="R46" s="173"/>
      <c r="S46" s="173"/>
      <c r="T46" s="173"/>
      <c r="U46" s="171"/>
      <c r="V46" s="5">
        <v>16</v>
      </c>
      <c r="W46" s="6">
        <v>70</v>
      </c>
      <c r="Y46" s="170">
        <v>28</v>
      </c>
      <c r="Z46" s="173"/>
      <c r="AA46" s="173"/>
      <c r="AB46" s="173"/>
      <c r="AC46" s="171"/>
      <c r="AD46" s="174">
        <v>51.625</v>
      </c>
      <c r="AE46" s="173"/>
      <c r="AF46" s="173"/>
      <c r="AG46" s="171"/>
      <c r="AH46" s="170">
        <v>11.730702000000001</v>
      </c>
      <c r="AI46" s="171"/>
      <c r="AJ46" s="170">
        <v>50.5</v>
      </c>
      <c r="AK46" s="171"/>
      <c r="AL46" s="6">
        <v>49</v>
      </c>
      <c r="AM46" s="5">
        <v>16</v>
      </c>
      <c r="AN46" s="6">
        <v>36</v>
      </c>
      <c r="AO46" s="6">
        <v>18</v>
      </c>
      <c r="AP46" s="7">
        <v>25.25</v>
      </c>
      <c r="AQ46" s="6">
        <v>4.5207850000000001</v>
      </c>
      <c r="AR46" s="6">
        <v>25</v>
      </c>
      <c r="AS46" s="6">
        <v>24</v>
      </c>
      <c r="AT46" s="5">
        <v>16</v>
      </c>
      <c r="AU46" s="6">
        <v>36</v>
      </c>
      <c r="AV46" s="6">
        <v>12</v>
      </c>
      <c r="AW46" s="7">
        <v>20.75</v>
      </c>
      <c r="AX46" s="6">
        <v>7.378177</v>
      </c>
      <c r="AY46" s="6">
        <v>20</v>
      </c>
      <c r="AZ46" s="6">
        <v>12</v>
      </c>
      <c r="BA46" s="5">
        <v>16</v>
      </c>
      <c r="BB46" s="6">
        <v>38</v>
      </c>
      <c r="BC46" s="6">
        <v>25.5</v>
      </c>
      <c r="BD46" s="7">
        <v>30.6875</v>
      </c>
      <c r="BE46" s="6">
        <v>3.7453090000000002</v>
      </c>
      <c r="BF46" s="6">
        <v>29.5</v>
      </c>
      <c r="BG46" s="6">
        <v>26</v>
      </c>
    </row>
    <row r="47" spans="2:59" x14ac:dyDescent="0.15">
      <c r="B47" s="4" t="s">
        <v>101</v>
      </c>
      <c r="C47" s="172" t="s">
        <v>102</v>
      </c>
      <c r="D47" s="173"/>
      <c r="E47" s="173"/>
      <c r="F47" s="173"/>
      <c r="G47" s="173"/>
      <c r="H47" s="173"/>
      <c r="I47" s="171"/>
      <c r="J47" s="172" t="s">
        <v>28</v>
      </c>
      <c r="K47" s="173"/>
      <c r="L47" s="173"/>
      <c r="M47" s="173"/>
      <c r="N47" s="173"/>
      <c r="O47" s="173"/>
      <c r="P47" s="171"/>
      <c r="Q47" s="172" t="s">
        <v>29</v>
      </c>
      <c r="R47" s="173"/>
      <c r="S47" s="173"/>
      <c r="T47" s="173"/>
      <c r="U47" s="171"/>
      <c r="V47" s="5">
        <v>22</v>
      </c>
      <c r="W47" s="6">
        <v>75</v>
      </c>
      <c r="Y47" s="170">
        <v>25</v>
      </c>
      <c r="Z47" s="173"/>
      <c r="AA47" s="173"/>
      <c r="AB47" s="173"/>
      <c r="AC47" s="171"/>
      <c r="AD47" s="174">
        <v>52.136363000000003</v>
      </c>
      <c r="AE47" s="173"/>
      <c r="AF47" s="173"/>
      <c r="AG47" s="171"/>
      <c r="AH47" s="170">
        <v>12.211378</v>
      </c>
      <c r="AI47" s="171"/>
      <c r="AJ47" s="170">
        <v>50.5</v>
      </c>
      <c r="AK47" s="171"/>
      <c r="AL47" s="6">
        <v>47</v>
      </c>
      <c r="AM47" s="5">
        <v>22</v>
      </c>
      <c r="AN47" s="6">
        <v>36</v>
      </c>
      <c r="AO47" s="6">
        <v>16</v>
      </c>
      <c r="AP47" s="7">
        <v>26.636362999999999</v>
      </c>
      <c r="AQ47" s="6">
        <v>6.1314789999999997</v>
      </c>
      <c r="AR47" s="6">
        <v>26</v>
      </c>
      <c r="AS47" s="6">
        <v>32</v>
      </c>
      <c r="AT47" s="5">
        <v>22</v>
      </c>
      <c r="AU47" s="6">
        <v>36</v>
      </c>
      <c r="AV47" s="6">
        <v>4</v>
      </c>
      <c r="AW47" s="7">
        <v>22.363636</v>
      </c>
      <c r="AX47" s="6">
        <v>7.784281</v>
      </c>
      <c r="AY47" s="6">
        <v>22</v>
      </c>
      <c r="AZ47" s="6">
        <v>16</v>
      </c>
      <c r="BA47" s="5">
        <v>22</v>
      </c>
      <c r="BB47" s="6">
        <v>41</v>
      </c>
      <c r="BC47" s="6">
        <v>17.5</v>
      </c>
      <c r="BD47" s="7">
        <v>28.75</v>
      </c>
      <c r="BE47" s="6">
        <v>5.6301740000000002</v>
      </c>
      <c r="BF47" s="6">
        <v>28.25</v>
      </c>
      <c r="BG47" s="6">
        <v>25</v>
      </c>
    </row>
    <row r="48" spans="2:59" x14ac:dyDescent="0.15">
      <c r="B48" s="4" t="s">
        <v>103</v>
      </c>
      <c r="C48" s="172" t="s">
        <v>104</v>
      </c>
      <c r="D48" s="173"/>
      <c r="E48" s="173"/>
      <c r="F48" s="173"/>
      <c r="G48" s="173"/>
      <c r="H48" s="173"/>
      <c r="I48" s="171"/>
      <c r="J48" s="172" t="s">
        <v>28</v>
      </c>
      <c r="K48" s="173"/>
      <c r="L48" s="173"/>
      <c r="M48" s="173"/>
      <c r="N48" s="173"/>
      <c r="O48" s="173"/>
      <c r="P48" s="171"/>
      <c r="Q48" s="172" t="s">
        <v>40</v>
      </c>
      <c r="R48" s="173"/>
      <c r="S48" s="173"/>
      <c r="T48" s="173"/>
      <c r="U48" s="171"/>
      <c r="V48" s="5">
        <v>11</v>
      </c>
      <c r="W48" s="6">
        <v>67</v>
      </c>
      <c r="Y48" s="170">
        <v>39</v>
      </c>
      <c r="Z48" s="173"/>
      <c r="AA48" s="173"/>
      <c r="AB48" s="173"/>
      <c r="AC48" s="171"/>
      <c r="AD48" s="174">
        <v>54.727271999999999</v>
      </c>
      <c r="AE48" s="173"/>
      <c r="AF48" s="173"/>
      <c r="AG48" s="171"/>
      <c r="AH48" s="170">
        <v>8.4862549999999999</v>
      </c>
      <c r="AI48" s="171"/>
      <c r="AJ48" s="170">
        <v>56</v>
      </c>
      <c r="AK48" s="171"/>
      <c r="AL48" s="8" t="s">
        <v>30</v>
      </c>
      <c r="AM48" s="5">
        <v>11</v>
      </c>
      <c r="AN48" s="6">
        <v>40</v>
      </c>
      <c r="AO48" s="6">
        <v>10</v>
      </c>
      <c r="AP48" s="7">
        <v>22.909089999999999</v>
      </c>
      <c r="AQ48" s="6">
        <v>8.0617450000000002</v>
      </c>
      <c r="AR48" s="6">
        <v>24</v>
      </c>
      <c r="AS48" s="6">
        <v>14</v>
      </c>
      <c r="AT48" s="5">
        <v>11</v>
      </c>
      <c r="AU48" s="6">
        <v>28</v>
      </c>
      <c r="AV48" s="6">
        <v>4</v>
      </c>
      <c r="AW48" s="7">
        <v>17.454545</v>
      </c>
      <c r="AX48" s="6">
        <v>7.2908860000000004</v>
      </c>
      <c r="AY48" s="6">
        <v>16</v>
      </c>
      <c r="AZ48" s="6">
        <v>16</v>
      </c>
      <c r="BA48" s="5">
        <v>11</v>
      </c>
      <c r="BB48" s="6">
        <v>36.5</v>
      </c>
      <c r="BC48" s="6">
        <v>25.5</v>
      </c>
      <c r="BD48" s="7">
        <v>30.681818</v>
      </c>
      <c r="BE48" s="6">
        <v>3.2070419999999999</v>
      </c>
      <c r="BF48" s="6">
        <v>31.5</v>
      </c>
      <c r="BG48" s="6">
        <v>31.5</v>
      </c>
    </row>
    <row r="49" spans="2:59" x14ac:dyDescent="0.15">
      <c r="B49" s="4" t="s">
        <v>105</v>
      </c>
      <c r="C49" s="172" t="s">
        <v>106</v>
      </c>
      <c r="D49" s="173"/>
      <c r="E49" s="173"/>
      <c r="F49" s="173"/>
      <c r="G49" s="173"/>
      <c r="H49" s="173"/>
      <c r="I49" s="171"/>
      <c r="J49" s="172" t="s">
        <v>28</v>
      </c>
      <c r="K49" s="173"/>
      <c r="L49" s="173"/>
      <c r="M49" s="173"/>
      <c r="N49" s="173"/>
      <c r="O49" s="173"/>
      <c r="P49" s="171"/>
      <c r="Q49" s="172" t="s">
        <v>43</v>
      </c>
      <c r="R49" s="173"/>
      <c r="S49" s="173"/>
      <c r="T49" s="173"/>
      <c r="U49" s="171"/>
      <c r="V49" s="5">
        <v>12</v>
      </c>
      <c r="W49" s="6">
        <v>84</v>
      </c>
      <c r="Y49" s="170">
        <v>41</v>
      </c>
      <c r="Z49" s="173"/>
      <c r="AA49" s="173"/>
      <c r="AB49" s="173"/>
      <c r="AC49" s="171"/>
      <c r="AD49" s="174">
        <v>55.916665999999999</v>
      </c>
      <c r="AE49" s="173"/>
      <c r="AF49" s="173"/>
      <c r="AG49" s="171"/>
      <c r="AH49" s="170">
        <v>11.59352</v>
      </c>
      <c r="AI49" s="171"/>
      <c r="AJ49" s="170">
        <v>52.5</v>
      </c>
      <c r="AK49" s="171"/>
      <c r="AL49" s="8" t="s">
        <v>30</v>
      </c>
      <c r="AM49" s="5">
        <v>12</v>
      </c>
      <c r="AN49" s="6">
        <v>44</v>
      </c>
      <c r="AO49" s="6">
        <v>24</v>
      </c>
      <c r="AP49" s="7">
        <v>34.166665999999999</v>
      </c>
      <c r="AQ49" s="6">
        <v>5.1934779999999998</v>
      </c>
      <c r="AR49" s="6">
        <v>34</v>
      </c>
      <c r="AS49" s="6">
        <v>30</v>
      </c>
      <c r="AT49" s="5">
        <v>12</v>
      </c>
      <c r="AU49" s="6">
        <v>56</v>
      </c>
      <c r="AV49" s="6">
        <v>4</v>
      </c>
      <c r="AW49" s="7">
        <v>21</v>
      </c>
      <c r="AX49" s="6">
        <v>16.010413</v>
      </c>
      <c r="AY49" s="6">
        <v>16</v>
      </c>
      <c r="AZ49" s="6">
        <v>16</v>
      </c>
      <c r="BA49" s="5">
        <v>12</v>
      </c>
      <c r="BB49" s="6">
        <v>45.5</v>
      </c>
      <c r="BC49" s="6">
        <v>20.5</v>
      </c>
      <c r="BD49" s="7">
        <v>34.666665999999999</v>
      </c>
      <c r="BE49" s="6">
        <v>7.4898069999999999</v>
      </c>
      <c r="BF49" s="6">
        <v>36</v>
      </c>
      <c r="BG49" s="8" t="s">
        <v>30</v>
      </c>
    </row>
    <row r="50" spans="2:59" x14ac:dyDescent="0.15">
      <c r="B50" s="4" t="s">
        <v>107</v>
      </c>
      <c r="C50" s="172" t="s">
        <v>108</v>
      </c>
      <c r="D50" s="173"/>
      <c r="E50" s="173"/>
      <c r="F50" s="173"/>
      <c r="G50" s="173"/>
      <c r="H50" s="173"/>
      <c r="I50" s="171"/>
      <c r="J50" s="172" t="s">
        <v>28</v>
      </c>
      <c r="K50" s="173"/>
      <c r="L50" s="173"/>
      <c r="M50" s="173"/>
      <c r="N50" s="173"/>
      <c r="O50" s="173"/>
      <c r="P50" s="171"/>
      <c r="Q50" s="172" t="s">
        <v>29</v>
      </c>
      <c r="R50" s="173"/>
      <c r="S50" s="173"/>
      <c r="T50" s="173"/>
      <c r="U50" s="171"/>
      <c r="V50" s="5">
        <v>28</v>
      </c>
      <c r="W50" s="6">
        <v>81</v>
      </c>
      <c r="Y50" s="170">
        <v>30</v>
      </c>
      <c r="Z50" s="173"/>
      <c r="AA50" s="173"/>
      <c r="AB50" s="173"/>
      <c r="AC50" s="171"/>
      <c r="AD50" s="174">
        <v>59</v>
      </c>
      <c r="AE50" s="173"/>
      <c r="AF50" s="173"/>
      <c r="AG50" s="171"/>
      <c r="AH50" s="170">
        <v>14.017844999999999</v>
      </c>
      <c r="AI50" s="171"/>
      <c r="AJ50" s="170">
        <v>59</v>
      </c>
      <c r="AK50" s="171"/>
      <c r="AL50" s="6">
        <v>47</v>
      </c>
      <c r="AM50" s="5">
        <v>28</v>
      </c>
      <c r="AN50" s="6">
        <v>46</v>
      </c>
      <c r="AO50" s="6">
        <v>12</v>
      </c>
      <c r="AP50" s="7">
        <v>27.928571000000002</v>
      </c>
      <c r="AQ50" s="6">
        <v>8.4427839999999996</v>
      </c>
      <c r="AR50" s="6">
        <v>28</v>
      </c>
      <c r="AS50" s="6">
        <v>22</v>
      </c>
      <c r="AT50" s="5">
        <v>28</v>
      </c>
      <c r="AU50" s="6">
        <v>40</v>
      </c>
      <c r="AV50" s="6">
        <v>4</v>
      </c>
      <c r="AW50" s="7">
        <v>20.857142</v>
      </c>
      <c r="AX50" s="6">
        <v>8.9670590000000008</v>
      </c>
      <c r="AY50" s="6">
        <v>20</v>
      </c>
      <c r="AZ50" s="6">
        <v>16</v>
      </c>
      <c r="BA50" s="5">
        <v>28</v>
      </c>
      <c r="BB50" s="6">
        <v>46</v>
      </c>
      <c r="BC50" s="6">
        <v>12.5</v>
      </c>
      <c r="BD50" s="7">
        <v>30.267856999999999</v>
      </c>
      <c r="BE50" s="6">
        <v>8.4868410000000001</v>
      </c>
      <c r="BF50" s="6">
        <v>29.75</v>
      </c>
      <c r="BG50" s="6">
        <v>38</v>
      </c>
    </row>
    <row r="51" spans="2:59" x14ac:dyDescent="0.15">
      <c r="B51" s="4" t="s">
        <v>109</v>
      </c>
      <c r="C51" s="172" t="s">
        <v>110</v>
      </c>
      <c r="D51" s="173"/>
      <c r="E51" s="173"/>
      <c r="F51" s="173"/>
      <c r="G51" s="173"/>
      <c r="H51" s="173"/>
      <c r="I51" s="171"/>
      <c r="J51" s="172" t="s">
        <v>28</v>
      </c>
      <c r="K51" s="173"/>
      <c r="L51" s="173"/>
      <c r="M51" s="173"/>
      <c r="N51" s="173"/>
      <c r="O51" s="173"/>
      <c r="P51" s="171"/>
      <c r="Q51" s="172" t="s">
        <v>43</v>
      </c>
      <c r="R51" s="173"/>
      <c r="S51" s="173"/>
      <c r="T51" s="173"/>
      <c r="U51" s="171"/>
      <c r="V51" s="5">
        <v>15</v>
      </c>
      <c r="W51" s="6">
        <v>61</v>
      </c>
      <c r="Y51" s="170">
        <v>22</v>
      </c>
      <c r="Z51" s="173"/>
      <c r="AA51" s="173"/>
      <c r="AB51" s="173"/>
      <c r="AC51" s="171"/>
      <c r="AD51" s="174">
        <v>41.533332999999999</v>
      </c>
      <c r="AE51" s="173"/>
      <c r="AF51" s="173"/>
      <c r="AG51" s="171"/>
      <c r="AH51" s="170">
        <v>10.275321</v>
      </c>
      <c r="AI51" s="171"/>
      <c r="AJ51" s="170">
        <v>42</v>
      </c>
      <c r="AK51" s="171"/>
      <c r="AL51" s="6">
        <v>44</v>
      </c>
      <c r="AM51" s="5">
        <v>15</v>
      </c>
      <c r="AN51" s="6">
        <v>40</v>
      </c>
      <c r="AO51" s="6">
        <v>18</v>
      </c>
      <c r="AP51" s="7">
        <v>27.866665999999999</v>
      </c>
      <c r="AQ51" s="6">
        <v>5.7255760000000002</v>
      </c>
      <c r="AR51" s="6">
        <v>28</v>
      </c>
      <c r="AS51" s="6">
        <v>22</v>
      </c>
      <c r="AT51" s="5">
        <v>15</v>
      </c>
      <c r="AU51" s="6">
        <v>32</v>
      </c>
      <c r="AV51" s="6">
        <v>8</v>
      </c>
      <c r="AW51" s="7">
        <v>20.266666000000001</v>
      </c>
      <c r="AX51" s="6">
        <v>7.6547729999999996</v>
      </c>
      <c r="AY51" s="6">
        <v>20</v>
      </c>
      <c r="AZ51" s="6">
        <v>20</v>
      </c>
      <c r="BA51" s="5">
        <v>15</v>
      </c>
      <c r="BB51" s="6">
        <v>50</v>
      </c>
      <c r="BC51" s="6">
        <v>23</v>
      </c>
      <c r="BD51" s="7">
        <v>31.1</v>
      </c>
      <c r="BE51" s="6">
        <v>6.9166460000000001</v>
      </c>
      <c r="BF51" s="6">
        <v>29.5</v>
      </c>
      <c r="BG51" s="6">
        <v>25</v>
      </c>
    </row>
    <row r="52" spans="2:59" x14ac:dyDescent="0.15">
      <c r="B52" s="4" t="s">
        <v>111</v>
      </c>
      <c r="C52" s="172" t="s">
        <v>112</v>
      </c>
      <c r="D52" s="173"/>
      <c r="E52" s="173"/>
      <c r="F52" s="173"/>
      <c r="G52" s="173"/>
      <c r="H52" s="173"/>
      <c r="I52" s="171"/>
      <c r="J52" s="172" t="s">
        <v>28</v>
      </c>
      <c r="K52" s="173"/>
      <c r="L52" s="173"/>
      <c r="M52" s="173"/>
      <c r="N52" s="173"/>
      <c r="O52" s="173"/>
      <c r="P52" s="171"/>
      <c r="Q52" s="172" t="s">
        <v>48</v>
      </c>
      <c r="R52" s="173"/>
      <c r="S52" s="173"/>
      <c r="T52" s="173"/>
      <c r="U52" s="171"/>
      <c r="V52" s="5">
        <v>12</v>
      </c>
      <c r="W52" s="6">
        <v>79</v>
      </c>
      <c r="Y52" s="170">
        <v>35</v>
      </c>
      <c r="Z52" s="173"/>
      <c r="AA52" s="173"/>
      <c r="AB52" s="173"/>
      <c r="AC52" s="171"/>
      <c r="AD52" s="174">
        <v>58.166665999999999</v>
      </c>
      <c r="AE52" s="173"/>
      <c r="AF52" s="173"/>
      <c r="AG52" s="171"/>
      <c r="AH52" s="170">
        <v>12.766057</v>
      </c>
      <c r="AI52" s="171"/>
      <c r="AJ52" s="170">
        <v>61.5</v>
      </c>
      <c r="AK52" s="171"/>
      <c r="AL52" s="6">
        <v>47</v>
      </c>
      <c r="AM52" s="5">
        <v>12</v>
      </c>
      <c r="AN52" s="6">
        <v>38</v>
      </c>
      <c r="AO52" s="6">
        <v>18</v>
      </c>
      <c r="AP52" s="7">
        <v>28.333333</v>
      </c>
      <c r="AQ52" s="6">
        <v>5.4670730000000001</v>
      </c>
      <c r="AR52" s="6">
        <v>28</v>
      </c>
      <c r="AS52" s="6">
        <v>24</v>
      </c>
      <c r="AT52" s="5">
        <v>12</v>
      </c>
      <c r="AU52" s="6">
        <v>40</v>
      </c>
      <c r="AV52" s="6">
        <v>8</v>
      </c>
      <c r="AW52" s="7">
        <v>23.333333</v>
      </c>
      <c r="AX52" s="6">
        <v>9.2135160000000003</v>
      </c>
      <c r="AY52" s="6">
        <v>22</v>
      </c>
      <c r="AZ52" s="6">
        <v>32</v>
      </c>
      <c r="BA52" s="5">
        <v>12</v>
      </c>
      <c r="BB52" s="6">
        <v>40.5</v>
      </c>
      <c r="BC52" s="6">
        <v>20.5</v>
      </c>
      <c r="BD52" s="7">
        <v>31.333333</v>
      </c>
      <c r="BE52" s="6">
        <v>6.2594370000000001</v>
      </c>
      <c r="BF52" s="6">
        <v>32.75</v>
      </c>
      <c r="BG52" s="8" t="s">
        <v>30</v>
      </c>
    </row>
    <row r="53" spans="2:59" x14ac:dyDescent="0.15">
      <c r="B53" s="4" t="s">
        <v>113</v>
      </c>
      <c r="C53" s="172" t="s">
        <v>114</v>
      </c>
      <c r="D53" s="173"/>
      <c r="E53" s="173"/>
      <c r="F53" s="173"/>
      <c r="G53" s="173"/>
      <c r="H53" s="173"/>
      <c r="I53" s="171"/>
      <c r="J53" s="172" t="s">
        <v>28</v>
      </c>
      <c r="K53" s="173"/>
      <c r="L53" s="173"/>
      <c r="M53" s="173"/>
      <c r="N53" s="173"/>
      <c r="O53" s="173"/>
      <c r="P53" s="171"/>
      <c r="Q53" s="172" t="s">
        <v>43</v>
      </c>
      <c r="R53" s="173"/>
      <c r="S53" s="173"/>
      <c r="T53" s="173"/>
      <c r="U53" s="171"/>
      <c r="V53" s="5">
        <v>23</v>
      </c>
      <c r="W53" s="6">
        <v>70</v>
      </c>
      <c r="Y53" s="170">
        <v>21</v>
      </c>
      <c r="Z53" s="173"/>
      <c r="AA53" s="173"/>
      <c r="AB53" s="173"/>
      <c r="AC53" s="171"/>
      <c r="AD53" s="174">
        <v>47.217390999999999</v>
      </c>
      <c r="AE53" s="173"/>
      <c r="AF53" s="173"/>
      <c r="AG53" s="171"/>
      <c r="AH53" s="170">
        <v>12.816283</v>
      </c>
      <c r="AI53" s="171"/>
      <c r="AJ53" s="170">
        <v>51</v>
      </c>
      <c r="AK53" s="171"/>
      <c r="AL53" s="6">
        <v>42</v>
      </c>
      <c r="AM53" s="5">
        <v>23</v>
      </c>
      <c r="AN53" s="6">
        <v>38</v>
      </c>
      <c r="AO53" s="6">
        <v>16</v>
      </c>
      <c r="AP53" s="7">
        <v>26.173912999999999</v>
      </c>
      <c r="AQ53" s="6">
        <v>5.9538229999999999</v>
      </c>
      <c r="AR53" s="6">
        <v>24</v>
      </c>
      <c r="AS53" s="6">
        <v>24</v>
      </c>
      <c r="AT53" s="5">
        <v>23</v>
      </c>
      <c r="AU53" s="6">
        <v>36</v>
      </c>
      <c r="AV53" s="6">
        <v>8</v>
      </c>
      <c r="AW53" s="7">
        <v>18.260869</v>
      </c>
      <c r="AX53" s="6">
        <v>8.3260579999999997</v>
      </c>
      <c r="AY53" s="6">
        <v>20</v>
      </c>
      <c r="AZ53" s="6">
        <v>24</v>
      </c>
      <c r="BA53" s="5">
        <v>22</v>
      </c>
      <c r="BB53" s="6">
        <v>43</v>
      </c>
      <c r="BC53" s="6">
        <v>16.5</v>
      </c>
      <c r="BD53" s="7">
        <v>28.704545</v>
      </c>
      <c r="BE53" s="6">
        <v>5.499295</v>
      </c>
      <c r="BF53" s="6">
        <v>30.25</v>
      </c>
      <c r="BG53" s="6">
        <v>23</v>
      </c>
    </row>
    <row r="54" spans="2:59" x14ac:dyDescent="0.15">
      <c r="B54" s="4" t="s">
        <v>115</v>
      </c>
      <c r="C54" s="172" t="s">
        <v>116</v>
      </c>
      <c r="D54" s="173"/>
      <c r="E54" s="173"/>
      <c r="F54" s="173"/>
      <c r="G54" s="173"/>
      <c r="H54" s="173"/>
      <c r="I54" s="171"/>
      <c r="J54" s="172" t="s">
        <v>28</v>
      </c>
      <c r="K54" s="173"/>
      <c r="L54" s="173"/>
      <c r="M54" s="173"/>
      <c r="N54" s="173"/>
      <c r="O54" s="173"/>
      <c r="P54" s="171"/>
      <c r="Q54" s="172" t="s">
        <v>29</v>
      </c>
      <c r="R54" s="173"/>
      <c r="S54" s="173"/>
      <c r="T54" s="173"/>
      <c r="U54" s="171"/>
      <c r="V54" s="5">
        <v>16</v>
      </c>
      <c r="W54" s="6">
        <v>61</v>
      </c>
      <c r="Y54" s="170">
        <v>27</v>
      </c>
      <c r="Z54" s="173"/>
      <c r="AA54" s="173"/>
      <c r="AB54" s="173"/>
      <c r="AC54" s="171"/>
      <c r="AD54" s="174">
        <v>44.625</v>
      </c>
      <c r="AE54" s="173"/>
      <c r="AF54" s="173"/>
      <c r="AG54" s="171"/>
      <c r="AH54" s="170">
        <v>9.4331519999999998</v>
      </c>
      <c r="AI54" s="171"/>
      <c r="AJ54" s="170">
        <v>43.5</v>
      </c>
      <c r="AK54" s="171"/>
      <c r="AL54" s="6">
        <v>43</v>
      </c>
      <c r="AM54" s="5">
        <v>16</v>
      </c>
      <c r="AN54" s="6">
        <v>34</v>
      </c>
      <c r="AO54" s="6">
        <v>18</v>
      </c>
      <c r="AP54" s="7">
        <v>25.25</v>
      </c>
      <c r="AQ54" s="6">
        <v>4.5757510000000003</v>
      </c>
      <c r="AR54" s="6">
        <v>25</v>
      </c>
      <c r="AS54" s="6">
        <v>26</v>
      </c>
      <c r="AT54" s="5">
        <v>16</v>
      </c>
      <c r="AU54" s="6">
        <v>36</v>
      </c>
      <c r="AV54" s="6">
        <v>8</v>
      </c>
      <c r="AW54" s="7">
        <v>22.75</v>
      </c>
      <c r="AX54" s="6">
        <v>7.964766</v>
      </c>
      <c r="AY54" s="6">
        <v>24</v>
      </c>
      <c r="AZ54" s="6">
        <v>28</v>
      </c>
      <c r="BA54" s="5">
        <v>16</v>
      </c>
      <c r="BB54" s="6">
        <v>44</v>
      </c>
      <c r="BC54" s="6">
        <v>8.5</v>
      </c>
      <c r="BD54" s="7">
        <v>26.875</v>
      </c>
      <c r="BE54" s="6">
        <v>8.0263229999999997</v>
      </c>
      <c r="BF54" s="6">
        <v>27</v>
      </c>
      <c r="BG54" s="6">
        <v>32.5</v>
      </c>
    </row>
    <row r="55" spans="2:59" x14ac:dyDescent="0.15">
      <c r="B55" s="4" t="s">
        <v>117</v>
      </c>
      <c r="C55" s="172" t="s">
        <v>118</v>
      </c>
      <c r="D55" s="173"/>
      <c r="E55" s="173"/>
      <c r="F55" s="173"/>
      <c r="G55" s="173"/>
      <c r="H55" s="173"/>
      <c r="I55" s="171"/>
      <c r="J55" s="172" t="s">
        <v>28</v>
      </c>
      <c r="K55" s="173"/>
      <c r="L55" s="173"/>
      <c r="M55" s="173"/>
      <c r="N55" s="173"/>
      <c r="O55" s="173"/>
      <c r="P55" s="171"/>
      <c r="Q55" s="172" t="s">
        <v>29</v>
      </c>
      <c r="R55" s="173"/>
      <c r="S55" s="173"/>
      <c r="T55" s="173"/>
      <c r="U55" s="171"/>
      <c r="V55" s="5">
        <v>5</v>
      </c>
      <c r="W55" s="6">
        <v>74</v>
      </c>
      <c r="Y55" s="170">
        <v>54</v>
      </c>
      <c r="Z55" s="173"/>
      <c r="AA55" s="173"/>
      <c r="AB55" s="173"/>
      <c r="AC55" s="171"/>
      <c r="AD55" s="174">
        <v>64.599999999999994</v>
      </c>
      <c r="AE55" s="173"/>
      <c r="AF55" s="173"/>
      <c r="AG55" s="171"/>
      <c r="AH55" s="170">
        <v>7.8128089999999997</v>
      </c>
      <c r="AI55" s="171"/>
      <c r="AJ55" s="170">
        <v>67</v>
      </c>
      <c r="AK55" s="171"/>
      <c r="AL55" s="8" t="s">
        <v>30</v>
      </c>
      <c r="AM55" s="5">
        <v>5</v>
      </c>
      <c r="AN55" s="6">
        <v>30</v>
      </c>
      <c r="AO55" s="6">
        <v>18</v>
      </c>
      <c r="AP55" s="7">
        <v>24.8</v>
      </c>
      <c r="AQ55" s="6">
        <v>4.3081310000000004</v>
      </c>
      <c r="AR55" s="6">
        <v>26</v>
      </c>
      <c r="AS55" s="8" t="s">
        <v>30</v>
      </c>
      <c r="AT55" s="5">
        <v>5</v>
      </c>
      <c r="AU55" s="6">
        <v>36</v>
      </c>
      <c r="AV55" s="6">
        <v>8</v>
      </c>
      <c r="AW55" s="7">
        <v>21.6</v>
      </c>
      <c r="AX55" s="6">
        <v>8.9799769999999999</v>
      </c>
      <c r="AY55" s="6">
        <v>20</v>
      </c>
      <c r="AZ55" s="6">
        <v>20</v>
      </c>
      <c r="BA55" s="5">
        <v>5</v>
      </c>
      <c r="BB55" s="6">
        <v>30.5</v>
      </c>
      <c r="BC55" s="6">
        <v>19</v>
      </c>
      <c r="BD55" s="7">
        <v>26.1</v>
      </c>
      <c r="BE55" s="6">
        <v>4.5321069999999999</v>
      </c>
      <c r="BF55" s="6">
        <v>29</v>
      </c>
      <c r="BG55" s="8" t="s">
        <v>30</v>
      </c>
    </row>
    <row r="56" spans="2:59" x14ac:dyDescent="0.15">
      <c r="B56" s="4" t="s">
        <v>119</v>
      </c>
      <c r="C56" s="172" t="s">
        <v>120</v>
      </c>
      <c r="D56" s="173"/>
      <c r="E56" s="173"/>
      <c r="F56" s="173"/>
      <c r="G56" s="173"/>
      <c r="H56" s="173"/>
      <c r="I56" s="171"/>
      <c r="J56" s="172" t="s">
        <v>28</v>
      </c>
      <c r="K56" s="173"/>
      <c r="L56" s="173"/>
      <c r="M56" s="173"/>
      <c r="N56" s="173"/>
      <c r="O56" s="173"/>
      <c r="P56" s="171"/>
      <c r="Q56" s="172" t="s">
        <v>72</v>
      </c>
      <c r="R56" s="173"/>
      <c r="S56" s="173"/>
      <c r="T56" s="173"/>
      <c r="U56" s="171"/>
      <c r="V56" s="5">
        <v>21</v>
      </c>
      <c r="W56" s="6">
        <v>72</v>
      </c>
      <c r="Y56" s="170">
        <v>46</v>
      </c>
      <c r="Z56" s="173"/>
      <c r="AA56" s="173"/>
      <c r="AB56" s="173"/>
      <c r="AC56" s="171"/>
      <c r="AD56" s="174">
        <v>57.761904000000001</v>
      </c>
      <c r="AE56" s="173"/>
      <c r="AF56" s="173"/>
      <c r="AG56" s="171"/>
      <c r="AH56" s="170">
        <v>8.3203980000000008</v>
      </c>
      <c r="AI56" s="171"/>
      <c r="AJ56" s="170">
        <v>56</v>
      </c>
      <c r="AK56" s="171"/>
      <c r="AL56" s="6">
        <v>51</v>
      </c>
      <c r="AM56" s="5">
        <v>21</v>
      </c>
      <c r="AN56" s="6">
        <v>44</v>
      </c>
      <c r="AO56" s="6">
        <v>22</v>
      </c>
      <c r="AP56" s="7">
        <v>32.095238000000002</v>
      </c>
      <c r="AQ56" s="6">
        <v>6.4873849999999997</v>
      </c>
      <c r="AR56" s="6">
        <v>32</v>
      </c>
      <c r="AS56" s="6">
        <v>34</v>
      </c>
      <c r="AT56" s="5">
        <v>21</v>
      </c>
      <c r="AU56" s="6">
        <v>44</v>
      </c>
      <c r="AV56" s="6">
        <v>8</v>
      </c>
      <c r="AW56" s="7">
        <v>22.285713999999999</v>
      </c>
      <c r="AX56" s="6">
        <v>9.3663159999999994</v>
      </c>
      <c r="AY56" s="6">
        <v>20</v>
      </c>
      <c r="AZ56" s="6">
        <v>12</v>
      </c>
      <c r="BA56" s="5">
        <v>21</v>
      </c>
      <c r="BB56" s="6">
        <v>44</v>
      </c>
      <c r="BC56" s="6">
        <v>21.5</v>
      </c>
      <c r="BD56" s="7">
        <v>29.047619000000001</v>
      </c>
      <c r="BE56" s="6">
        <v>6.0097230000000001</v>
      </c>
      <c r="BF56" s="6">
        <v>29</v>
      </c>
      <c r="BG56" s="6">
        <v>21.5</v>
      </c>
    </row>
    <row r="57" spans="2:59" x14ac:dyDescent="0.15">
      <c r="B57" s="4" t="s">
        <v>121</v>
      </c>
      <c r="C57" s="172" t="s">
        <v>122</v>
      </c>
      <c r="D57" s="173"/>
      <c r="E57" s="173"/>
      <c r="F57" s="173"/>
      <c r="G57" s="173"/>
      <c r="H57" s="173"/>
      <c r="I57" s="171"/>
      <c r="J57" s="172" t="s">
        <v>28</v>
      </c>
      <c r="K57" s="173"/>
      <c r="L57" s="173"/>
      <c r="M57" s="173"/>
      <c r="N57" s="173"/>
      <c r="O57" s="173"/>
      <c r="P57" s="171"/>
      <c r="Q57" s="172" t="s">
        <v>72</v>
      </c>
      <c r="R57" s="173"/>
      <c r="S57" s="173"/>
      <c r="T57" s="173"/>
      <c r="U57" s="171"/>
      <c r="V57" s="5">
        <v>11</v>
      </c>
      <c r="W57" s="6">
        <v>80</v>
      </c>
      <c r="Y57" s="170">
        <v>40</v>
      </c>
      <c r="Z57" s="173"/>
      <c r="AA57" s="173"/>
      <c r="AB57" s="173"/>
      <c r="AC57" s="171"/>
      <c r="AD57" s="174">
        <v>61.818181000000003</v>
      </c>
      <c r="AE57" s="173"/>
      <c r="AF57" s="173"/>
      <c r="AG57" s="171"/>
      <c r="AH57" s="170">
        <v>13.590223999999999</v>
      </c>
      <c r="AI57" s="171"/>
      <c r="AJ57" s="170">
        <v>68</v>
      </c>
      <c r="AK57" s="171"/>
      <c r="AL57" s="8" t="s">
        <v>30</v>
      </c>
      <c r="AM57" s="5">
        <v>11</v>
      </c>
      <c r="AN57" s="6">
        <v>52</v>
      </c>
      <c r="AO57" s="6">
        <v>18</v>
      </c>
      <c r="AP57" s="7">
        <v>31.636362999999999</v>
      </c>
      <c r="AQ57" s="6">
        <v>8.5628440000000001</v>
      </c>
      <c r="AR57" s="6">
        <v>32</v>
      </c>
      <c r="AS57" s="6">
        <v>32</v>
      </c>
      <c r="AT57" s="5">
        <v>11</v>
      </c>
      <c r="AU57" s="6">
        <v>48</v>
      </c>
      <c r="AV57" s="6">
        <v>8</v>
      </c>
      <c r="AW57" s="7">
        <v>23.272727</v>
      </c>
      <c r="AX57" s="6">
        <v>12.277775999999999</v>
      </c>
      <c r="AY57" s="6">
        <v>20</v>
      </c>
      <c r="AZ57" s="6">
        <v>8</v>
      </c>
      <c r="BA57" s="5">
        <v>11</v>
      </c>
      <c r="BB57" s="6">
        <v>39.5</v>
      </c>
      <c r="BC57" s="6">
        <v>21.5</v>
      </c>
      <c r="BD57" s="7">
        <v>32.772727000000003</v>
      </c>
      <c r="BE57" s="6">
        <v>6.7634160000000003</v>
      </c>
      <c r="BF57" s="6">
        <v>37</v>
      </c>
      <c r="BG57" s="6">
        <v>37</v>
      </c>
    </row>
    <row r="58" spans="2:59" x14ac:dyDescent="0.15">
      <c r="B58" s="4" t="s">
        <v>123</v>
      </c>
      <c r="C58" s="172" t="s">
        <v>124</v>
      </c>
      <c r="D58" s="173"/>
      <c r="E58" s="173"/>
      <c r="F58" s="173"/>
      <c r="G58" s="173"/>
      <c r="H58" s="173"/>
      <c r="I58" s="171"/>
      <c r="J58" s="172" t="s">
        <v>28</v>
      </c>
      <c r="K58" s="173"/>
      <c r="L58" s="173"/>
      <c r="M58" s="173"/>
      <c r="N58" s="173"/>
      <c r="O58" s="173"/>
      <c r="P58" s="171"/>
      <c r="Q58" s="172" t="s">
        <v>72</v>
      </c>
      <c r="R58" s="173"/>
      <c r="S58" s="173"/>
      <c r="T58" s="173"/>
      <c r="U58" s="171"/>
      <c r="V58" s="5">
        <v>10</v>
      </c>
      <c r="W58" s="6">
        <v>74</v>
      </c>
      <c r="Y58" s="170">
        <v>49</v>
      </c>
      <c r="Z58" s="173"/>
      <c r="AA58" s="173"/>
      <c r="AB58" s="173"/>
      <c r="AC58" s="171"/>
      <c r="AD58" s="174">
        <v>58.8</v>
      </c>
      <c r="AE58" s="173"/>
      <c r="AF58" s="173"/>
      <c r="AG58" s="171"/>
      <c r="AH58" s="170">
        <v>9.0642150000000008</v>
      </c>
      <c r="AI58" s="171"/>
      <c r="AJ58" s="170">
        <v>56</v>
      </c>
      <c r="AK58" s="171"/>
      <c r="AL58" s="6">
        <v>49</v>
      </c>
      <c r="AM58" s="5">
        <v>10</v>
      </c>
      <c r="AN58" s="6">
        <v>36</v>
      </c>
      <c r="AO58" s="6">
        <v>18</v>
      </c>
      <c r="AP58" s="7">
        <v>28</v>
      </c>
      <c r="AQ58" s="6">
        <v>5.9329580000000002</v>
      </c>
      <c r="AR58" s="6">
        <v>27</v>
      </c>
      <c r="AS58" s="6">
        <v>24</v>
      </c>
      <c r="AT58" s="5">
        <v>10</v>
      </c>
      <c r="AU58" s="6">
        <v>28</v>
      </c>
      <c r="AV58" s="6">
        <v>4</v>
      </c>
      <c r="AW58" s="7">
        <v>16.8</v>
      </c>
      <c r="AX58" s="6">
        <v>7.5471839999999997</v>
      </c>
      <c r="AY58" s="6">
        <v>18</v>
      </c>
      <c r="AZ58" s="6">
        <v>8</v>
      </c>
      <c r="BA58" s="5">
        <v>10</v>
      </c>
      <c r="BB58" s="6">
        <v>44.5</v>
      </c>
      <c r="BC58" s="6">
        <v>15</v>
      </c>
      <c r="BD58" s="7">
        <v>34.25</v>
      </c>
      <c r="BE58" s="6">
        <v>8.1891689999999997</v>
      </c>
      <c r="BF58" s="6">
        <v>34.25</v>
      </c>
      <c r="BG58" s="8" t="s">
        <v>30</v>
      </c>
    </row>
    <row r="59" spans="2:59" x14ac:dyDescent="0.15">
      <c r="B59" s="4" t="s">
        <v>125</v>
      </c>
      <c r="C59" s="172" t="s">
        <v>126</v>
      </c>
      <c r="D59" s="173"/>
      <c r="E59" s="173"/>
      <c r="F59" s="173"/>
      <c r="G59" s="173"/>
      <c r="H59" s="173"/>
      <c r="I59" s="171"/>
      <c r="J59" s="172" t="s">
        <v>28</v>
      </c>
      <c r="K59" s="173"/>
      <c r="L59" s="173"/>
      <c r="M59" s="173"/>
      <c r="N59" s="173"/>
      <c r="O59" s="173"/>
      <c r="P59" s="171"/>
      <c r="Q59" s="172" t="s">
        <v>29</v>
      </c>
      <c r="R59" s="173"/>
      <c r="S59" s="173"/>
      <c r="T59" s="173"/>
      <c r="U59" s="171"/>
      <c r="V59" s="5">
        <v>8</v>
      </c>
      <c r="W59" s="6">
        <v>64</v>
      </c>
      <c r="Y59" s="170">
        <v>29</v>
      </c>
      <c r="Z59" s="173"/>
      <c r="AA59" s="173"/>
      <c r="AB59" s="173"/>
      <c r="AC59" s="171"/>
      <c r="AD59" s="174">
        <v>45.5</v>
      </c>
      <c r="AE59" s="173"/>
      <c r="AF59" s="173"/>
      <c r="AG59" s="171"/>
      <c r="AH59" s="170">
        <v>11.313708</v>
      </c>
      <c r="AI59" s="171"/>
      <c r="AJ59" s="170">
        <v>46</v>
      </c>
      <c r="AK59" s="171"/>
      <c r="AL59" s="6">
        <v>35</v>
      </c>
      <c r="AM59" s="5">
        <v>8</v>
      </c>
      <c r="AN59" s="6">
        <v>32</v>
      </c>
      <c r="AO59" s="6">
        <v>14</v>
      </c>
      <c r="AP59" s="7">
        <v>26.5</v>
      </c>
      <c r="AQ59" s="6">
        <v>5.3619019999999997</v>
      </c>
      <c r="AR59" s="6">
        <v>28</v>
      </c>
      <c r="AS59" s="6">
        <v>30</v>
      </c>
      <c r="AT59" s="5">
        <v>8</v>
      </c>
      <c r="AU59" s="6">
        <v>36</v>
      </c>
      <c r="AV59" s="6">
        <v>16</v>
      </c>
      <c r="AW59" s="7">
        <v>23</v>
      </c>
      <c r="AX59" s="6">
        <v>6.2449969999999997</v>
      </c>
      <c r="AY59" s="6">
        <v>22</v>
      </c>
      <c r="AZ59" s="6">
        <v>16</v>
      </c>
      <c r="BA59" s="5">
        <v>8</v>
      </c>
      <c r="BB59" s="6">
        <v>39.5</v>
      </c>
      <c r="BC59" s="6">
        <v>18.5</v>
      </c>
      <c r="BD59" s="7">
        <v>29.5625</v>
      </c>
      <c r="BE59" s="6">
        <v>6.5404390000000001</v>
      </c>
      <c r="BF59" s="6">
        <v>30</v>
      </c>
      <c r="BG59" s="8" t="s">
        <v>30</v>
      </c>
    </row>
    <row r="60" spans="2:59" x14ac:dyDescent="0.15">
      <c r="B60" s="4" t="s">
        <v>127</v>
      </c>
      <c r="C60" s="172" t="s">
        <v>128</v>
      </c>
      <c r="D60" s="173"/>
      <c r="E60" s="173"/>
      <c r="F60" s="173"/>
      <c r="G60" s="173"/>
      <c r="H60" s="173"/>
      <c r="I60" s="171"/>
      <c r="J60" s="172" t="s">
        <v>28</v>
      </c>
      <c r="K60" s="173"/>
      <c r="L60" s="173"/>
      <c r="M60" s="173"/>
      <c r="N60" s="173"/>
      <c r="O60" s="173"/>
      <c r="P60" s="171"/>
      <c r="Q60" s="172" t="s">
        <v>48</v>
      </c>
      <c r="R60" s="173"/>
      <c r="S60" s="173"/>
      <c r="T60" s="173"/>
      <c r="U60" s="171"/>
      <c r="V60" s="5">
        <v>2</v>
      </c>
      <c r="W60" s="6">
        <v>58</v>
      </c>
      <c r="Y60" s="170">
        <v>47</v>
      </c>
      <c r="Z60" s="173"/>
      <c r="AA60" s="173"/>
      <c r="AB60" s="173"/>
      <c r="AC60" s="171"/>
      <c r="AD60" s="174">
        <v>52.5</v>
      </c>
      <c r="AE60" s="173"/>
      <c r="AF60" s="173"/>
      <c r="AG60" s="171"/>
      <c r="AH60" s="170">
        <v>5.5</v>
      </c>
      <c r="AI60" s="171"/>
      <c r="AJ60" s="170">
        <v>52.5</v>
      </c>
      <c r="AK60" s="171"/>
      <c r="AL60" s="8" t="s">
        <v>30</v>
      </c>
      <c r="AM60" s="5">
        <v>2</v>
      </c>
      <c r="AN60" s="6">
        <v>32</v>
      </c>
      <c r="AO60" s="6">
        <v>22</v>
      </c>
      <c r="AP60" s="7">
        <v>27</v>
      </c>
      <c r="AQ60" s="6">
        <v>5</v>
      </c>
      <c r="AR60" s="6">
        <v>27</v>
      </c>
      <c r="AS60" s="8" t="s">
        <v>30</v>
      </c>
      <c r="AT60" s="5">
        <v>2</v>
      </c>
      <c r="AU60" s="6">
        <v>32</v>
      </c>
      <c r="AV60" s="6">
        <v>28</v>
      </c>
      <c r="AW60" s="7">
        <v>30</v>
      </c>
      <c r="AX60" s="6">
        <v>2</v>
      </c>
      <c r="AY60" s="6">
        <v>30</v>
      </c>
      <c r="AZ60" s="8" t="s">
        <v>30</v>
      </c>
      <c r="BA60" s="5">
        <v>2</v>
      </c>
      <c r="BB60" s="6">
        <v>38</v>
      </c>
      <c r="BC60" s="6">
        <v>24.5</v>
      </c>
      <c r="BD60" s="7">
        <v>31.25</v>
      </c>
      <c r="BE60" s="6">
        <v>6.75</v>
      </c>
      <c r="BF60" s="6">
        <v>31.25</v>
      </c>
      <c r="BG60" s="8" t="s">
        <v>30</v>
      </c>
    </row>
    <row r="61" spans="2:59" x14ac:dyDescent="0.15">
      <c r="B61" s="4" t="s">
        <v>129</v>
      </c>
      <c r="C61" s="172" t="s">
        <v>130</v>
      </c>
      <c r="D61" s="173"/>
      <c r="E61" s="173"/>
      <c r="F61" s="173"/>
      <c r="G61" s="173"/>
      <c r="H61" s="173"/>
      <c r="I61" s="171"/>
      <c r="J61" s="172" t="s">
        <v>28</v>
      </c>
      <c r="K61" s="173"/>
      <c r="L61" s="173"/>
      <c r="M61" s="173"/>
      <c r="N61" s="173"/>
      <c r="O61" s="173"/>
      <c r="P61" s="171"/>
      <c r="Q61" s="172" t="s">
        <v>33</v>
      </c>
      <c r="R61" s="173"/>
      <c r="S61" s="173"/>
      <c r="T61" s="173"/>
      <c r="U61" s="171"/>
      <c r="V61" s="5">
        <v>7</v>
      </c>
      <c r="W61" s="6">
        <v>61</v>
      </c>
      <c r="Y61" s="170">
        <v>36</v>
      </c>
      <c r="Z61" s="173"/>
      <c r="AA61" s="173"/>
      <c r="AB61" s="173"/>
      <c r="AC61" s="171"/>
      <c r="AD61" s="174">
        <v>50.285713999999999</v>
      </c>
      <c r="AE61" s="173"/>
      <c r="AF61" s="173"/>
      <c r="AG61" s="171"/>
      <c r="AH61" s="170">
        <v>8.9716100000000001</v>
      </c>
      <c r="AI61" s="171"/>
      <c r="AJ61" s="170">
        <v>50</v>
      </c>
      <c r="AK61" s="171"/>
      <c r="AL61" s="6">
        <v>59</v>
      </c>
      <c r="AM61" s="5">
        <v>7</v>
      </c>
      <c r="AN61" s="6">
        <v>38</v>
      </c>
      <c r="AO61" s="6">
        <v>20</v>
      </c>
      <c r="AP61" s="7">
        <v>27.714285</v>
      </c>
      <c r="AQ61" s="6">
        <v>6.5402979999999999</v>
      </c>
      <c r="AR61" s="6">
        <v>28</v>
      </c>
      <c r="AS61" s="6">
        <v>22</v>
      </c>
      <c r="AT61" s="5">
        <v>7</v>
      </c>
      <c r="AU61" s="6">
        <v>36</v>
      </c>
      <c r="AV61" s="6">
        <v>8</v>
      </c>
      <c r="AW61" s="7">
        <v>23.428571000000002</v>
      </c>
      <c r="AX61" s="6">
        <v>8.9259989999999991</v>
      </c>
      <c r="AY61" s="6">
        <v>24</v>
      </c>
      <c r="AZ61" s="8" t="s">
        <v>30</v>
      </c>
      <c r="BA61" s="5">
        <v>7</v>
      </c>
      <c r="BB61" s="6">
        <v>46</v>
      </c>
      <c r="BC61" s="6">
        <v>19</v>
      </c>
      <c r="BD61" s="7">
        <v>29.571428000000001</v>
      </c>
      <c r="BE61" s="6">
        <v>8.5916420000000002</v>
      </c>
      <c r="BF61" s="6">
        <v>25.5</v>
      </c>
      <c r="BG61" s="8" t="s">
        <v>30</v>
      </c>
    </row>
    <row r="62" spans="2:59" x14ac:dyDescent="0.15">
      <c r="B62" s="4" t="s">
        <v>131</v>
      </c>
      <c r="C62" s="172" t="s">
        <v>132</v>
      </c>
      <c r="D62" s="173"/>
      <c r="E62" s="173"/>
      <c r="F62" s="173"/>
      <c r="G62" s="173"/>
      <c r="H62" s="173"/>
      <c r="I62" s="171"/>
      <c r="J62" s="172" t="s">
        <v>28</v>
      </c>
      <c r="K62" s="173"/>
      <c r="L62" s="173"/>
      <c r="M62" s="173"/>
      <c r="N62" s="173"/>
      <c r="O62" s="173"/>
      <c r="P62" s="171"/>
      <c r="Q62" s="172" t="s">
        <v>33</v>
      </c>
      <c r="R62" s="173"/>
      <c r="S62" s="173"/>
      <c r="T62" s="173"/>
      <c r="U62" s="171"/>
      <c r="V62" s="5">
        <v>53</v>
      </c>
      <c r="W62" s="6">
        <v>79</v>
      </c>
      <c r="Y62" s="170">
        <v>21</v>
      </c>
      <c r="Z62" s="173"/>
      <c r="AA62" s="173"/>
      <c r="AB62" s="173"/>
      <c r="AC62" s="171"/>
      <c r="AD62" s="174">
        <v>52.037734999999998</v>
      </c>
      <c r="AE62" s="173"/>
      <c r="AF62" s="173"/>
      <c r="AG62" s="171"/>
      <c r="AH62" s="170">
        <v>13.019527</v>
      </c>
      <c r="AI62" s="171"/>
      <c r="AJ62" s="170">
        <v>52</v>
      </c>
      <c r="AK62" s="171"/>
      <c r="AL62" s="6">
        <v>47</v>
      </c>
      <c r="AM62" s="5">
        <v>53</v>
      </c>
      <c r="AN62" s="6">
        <v>50</v>
      </c>
      <c r="AO62" s="6">
        <v>16</v>
      </c>
      <c r="AP62" s="7">
        <v>29.245283000000001</v>
      </c>
      <c r="AQ62" s="6">
        <v>7.1556959999999998</v>
      </c>
      <c r="AR62" s="6">
        <v>28</v>
      </c>
      <c r="AS62" s="6">
        <v>28</v>
      </c>
      <c r="AT62" s="5">
        <v>53</v>
      </c>
      <c r="AU62" s="6">
        <v>56</v>
      </c>
      <c r="AV62" s="6">
        <v>4</v>
      </c>
      <c r="AW62" s="7">
        <v>24</v>
      </c>
      <c r="AX62" s="6">
        <v>11.260215000000001</v>
      </c>
      <c r="AY62" s="6">
        <v>24</v>
      </c>
      <c r="AZ62" s="6">
        <v>20</v>
      </c>
      <c r="BA62" s="5">
        <v>53</v>
      </c>
      <c r="BB62" s="6">
        <v>48</v>
      </c>
      <c r="BC62" s="6">
        <v>18</v>
      </c>
      <c r="BD62" s="7">
        <v>29.320754000000001</v>
      </c>
      <c r="BE62" s="6">
        <v>6.4567490000000003</v>
      </c>
      <c r="BF62" s="6">
        <v>28.5</v>
      </c>
      <c r="BG62" s="6">
        <v>31</v>
      </c>
    </row>
    <row r="63" spans="2:59" x14ac:dyDescent="0.15">
      <c r="B63" s="4" t="s">
        <v>133</v>
      </c>
      <c r="C63" s="172" t="s">
        <v>134</v>
      </c>
      <c r="D63" s="173"/>
      <c r="E63" s="173"/>
      <c r="F63" s="173"/>
      <c r="G63" s="173"/>
      <c r="H63" s="173"/>
      <c r="I63" s="171"/>
      <c r="J63" s="172" t="s">
        <v>28</v>
      </c>
      <c r="K63" s="173"/>
      <c r="L63" s="173"/>
      <c r="M63" s="173"/>
      <c r="N63" s="173"/>
      <c r="O63" s="173"/>
      <c r="P63" s="171"/>
      <c r="Q63" s="172" t="s">
        <v>33</v>
      </c>
      <c r="R63" s="173"/>
      <c r="S63" s="173"/>
      <c r="T63" s="173"/>
      <c r="U63" s="171"/>
      <c r="V63" s="5">
        <v>11</v>
      </c>
      <c r="W63" s="6">
        <v>65</v>
      </c>
      <c r="Y63" s="170">
        <v>36</v>
      </c>
      <c r="Z63" s="173"/>
      <c r="AA63" s="173"/>
      <c r="AB63" s="173"/>
      <c r="AC63" s="171"/>
      <c r="AD63" s="174">
        <v>49.818181000000003</v>
      </c>
      <c r="AE63" s="173"/>
      <c r="AF63" s="173"/>
      <c r="AG63" s="171"/>
      <c r="AH63" s="170">
        <v>10.196418</v>
      </c>
      <c r="AI63" s="171"/>
      <c r="AJ63" s="170">
        <v>47</v>
      </c>
      <c r="AK63" s="171"/>
      <c r="AL63" s="8" t="s">
        <v>30</v>
      </c>
      <c r="AM63" s="5">
        <v>11</v>
      </c>
      <c r="AN63" s="6">
        <v>42</v>
      </c>
      <c r="AO63" s="6">
        <v>20</v>
      </c>
      <c r="AP63" s="7">
        <v>30</v>
      </c>
      <c r="AQ63" s="6">
        <v>7.2863499999999997</v>
      </c>
      <c r="AR63" s="6">
        <v>28</v>
      </c>
      <c r="AS63" s="6">
        <v>20</v>
      </c>
      <c r="AT63" s="5">
        <v>11</v>
      </c>
      <c r="AU63" s="6">
        <v>44</v>
      </c>
      <c r="AV63" s="6">
        <v>12</v>
      </c>
      <c r="AW63" s="7">
        <v>24.727271999999999</v>
      </c>
      <c r="AX63" s="6">
        <v>9.4685210000000009</v>
      </c>
      <c r="AY63" s="6">
        <v>24</v>
      </c>
      <c r="AZ63" s="6">
        <v>16</v>
      </c>
      <c r="BA63" s="5">
        <v>11</v>
      </c>
      <c r="BB63" s="6">
        <v>38.5</v>
      </c>
      <c r="BC63" s="6">
        <v>23</v>
      </c>
      <c r="BD63" s="7">
        <v>29.954545</v>
      </c>
      <c r="BE63" s="6">
        <v>5.470809</v>
      </c>
      <c r="BF63" s="6">
        <v>28.5</v>
      </c>
      <c r="BG63" s="6">
        <v>23</v>
      </c>
    </row>
    <row r="64" spans="2:59" x14ac:dyDescent="0.15">
      <c r="B64" s="4" t="s">
        <v>135</v>
      </c>
      <c r="C64" s="172" t="s">
        <v>136</v>
      </c>
      <c r="D64" s="173"/>
      <c r="E64" s="173"/>
      <c r="F64" s="173"/>
      <c r="G64" s="173"/>
      <c r="H64" s="173"/>
      <c r="I64" s="171"/>
      <c r="J64" s="172" t="s">
        <v>28</v>
      </c>
      <c r="K64" s="173"/>
      <c r="L64" s="173"/>
      <c r="M64" s="173"/>
      <c r="N64" s="173"/>
      <c r="O64" s="173"/>
      <c r="P64" s="171"/>
      <c r="Q64" s="172" t="s">
        <v>48</v>
      </c>
      <c r="R64" s="173"/>
      <c r="S64" s="173"/>
      <c r="T64" s="173"/>
      <c r="U64" s="171"/>
      <c r="V64" s="5">
        <v>8</v>
      </c>
      <c r="W64" s="6">
        <v>57</v>
      </c>
      <c r="Y64" s="170">
        <v>38</v>
      </c>
      <c r="Z64" s="173"/>
      <c r="AA64" s="173"/>
      <c r="AB64" s="173"/>
      <c r="AC64" s="171"/>
      <c r="AD64" s="174">
        <v>48.875</v>
      </c>
      <c r="AE64" s="173"/>
      <c r="AF64" s="173"/>
      <c r="AG64" s="171"/>
      <c r="AH64" s="170">
        <v>5.9673590000000001</v>
      </c>
      <c r="AI64" s="171"/>
      <c r="AJ64" s="170">
        <v>49</v>
      </c>
      <c r="AK64" s="171"/>
      <c r="AL64" s="8" t="s">
        <v>30</v>
      </c>
      <c r="AM64" s="5">
        <v>8</v>
      </c>
      <c r="AN64" s="6">
        <v>38</v>
      </c>
      <c r="AO64" s="6">
        <v>24</v>
      </c>
      <c r="AP64" s="7">
        <v>31.5</v>
      </c>
      <c r="AQ64" s="6">
        <v>5.3619019999999997</v>
      </c>
      <c r="AR64" s="6">
        <v>32</v>
      </c>
      <c r="AS64" s="6">
        <v>26</v>
      </c>
      <c r="AT64" s="5">
        <v>8</v>
      </c>
      <c r="AU64" s="6">
        <v>40</v>
      </c>
      <c r="AV64" s="6">
        <v>16</v>
      </c>
      <c r="AW64" s="7">
        <v>26</v>
      </c>
      <c r="AX64" s="6">
        <v>8</v>
      </c>
      <c r="AY64" s="6">
        <v>26</v>
      </c>
      <c r="AZ64" s="6">
        <v>16</v>
      </c>
      <c r="BA64" s="5">
        <v>8</v>
      </c>
      <c r="BB64" s="6">
        <v>34</v>
      </c>
      <c r="BC64" s="6">
        <v>20.5</v>
      </c>
      <c r="BD64" s="7">
        <v>26.875</v>
      </c>
      <c r="BE64" s="6">
        <v>4.5740429999999996</v>
      </c>
      <c r="BF64" s="6">
        <v>26.25</v>
      </c>
      <c r="BG64" s="8" t="s">
        <v>30</v>
      </c>
    </row>
    <row r="65" spans="2:59" x14ac:dyDescent="0.15">
      <c r="B65" s="4" t="s">
        <v>137</v>
      </c>
      <c r="C65" s="172" t="s">
        <v>138</v>
      </c>
      <c r="D65" s="173"/>
      <c r="E65" s="173"/>
      <c r="F65" s="173"/>
      <c r="G65" s="173"/>
      <c r="H65" s="173"/>
      <c r="I65" s="171"/>
      <c r="J65" s="172" t="s">
        <v>28</v>
      </c>
      <c r="K65" s="173"/>
      <c r="L65" s="173"/>
      <c r="M65" s="173"/>
      <c r="N65" s="173"/>
      <c r="O65" s="173"/>
      <c r="P65" s="171"/>
      <c r="Q65" s="172" t="s">
        <v>29</v>
      </c>
      <c r="R65" s="173"/>
      <c r="S65" s="173"/>
      <c r="T65" s="173"/>
      <c r="U65" s="171"/>
      <c r="V65" s="5">
        <v>76</v>
      </c>
      <c r="W65" s="6">
        <v>79</v>
      </c>
      <c r="Y65" s="170">
        <v>12</v>
      </c>
      <c r="Z65" s="173"/>
      <c r="AA65" s="173"/>
      <c r="AB65" s="173"/>
      <c r="AC65" s="171"/>
      <c r="AD65" s="174">
        <v>48.605263000000001</v>
      </c>
      <c r="AE65" s="173"/>
      <c r="AF65" s="173"/>
      <c r="AG65" s="171"/>
      <c r="AH65" s="170">
        <v>14.736349000000001</v>
      </c>
      <c r="AI65" s="171"/>
      <c r="AJ65" s="170">
        <v>50</v>
      </c>
      <c r="AK65" s="171"/>
      <c r="AL65" s="6">
        <v>41</v>
      </c>
      <c r="AM65" s="5">
        <v>76</v>
      </c>
      <c r="AN65" s="6">
        <v>54</v>
      </c>
      <c r="AO65" s="6">
        <v>14</v>
      </c>
      <c r="AP65" s="7">
        <v>27.815788999999999</v>
      </c>
      <c r="AQ65" s="6">
        <v>7.1242919999999996</v>
      </c>
      <c r="AR65" s="6">
        <v>27</v>
      </c>
      <c r="AS65" s="6">
        <v>24</v>
      </c>
      <c r="AT65" s="5">
        <v>76</v>
      </c>
      <c r="AU65" s="6">
        <v>48</v>
      </c>
      <c r="AV65" s="6">
        <v>4</v>
      </c>
      <c r="AW65" s="7">
        <v>21.315788999999999</v>
      </c>
      <c r="AX65" s="6">
        <v>9.0702090000000002</v>
      </c>
      <c r="AY65" s="6">
        <v>20</v>
      </c>
      <c r="AZ65" s="6">
        <v>24</v>
      </c>
      <c r="BA65" s="5">
        <v>76</v>
      </c>
      <c r="BB65" s="6">
        <v>43.5</v>
      </c>
      <c r="BC65" s="6">
        <v>16.5</v>
      </c>
      <c r="BD65" s="7">
        <v>28.730263000000001</v>
      </c>
      <c r="BE65" s="6">
        <v>5.9633979999999998</v>
      </c>
      <c r="BF65" s="6">
        <v>27.5</v>
      </c>
      <c r="BG65" s="6">
        <v>25</v>
      </c>
    </row>
    <row r="66" spans="2:59" x14ac:dyDescent="0.15">
      <c r="B66" s="4" t="s">
        <v>139</v>
      </c>
      <c r="C66" s="172" t="s">
        <v>140</v>
      </c>
      <c r="D66" s="173"/>
      <c r="E66" s="173"/>
      <c r="F66" s="173"/>
      <c r="G66" s="173"/>
      <c r="H66" s="173"/>
      <c r="I66" s="171"/>
      <c r="J66" s="172" t="s">
        <v>28</v>
      </c>
      <c r="K66" s="173"/>
      <c r="L66" s="173"/>
      <c r="M66" s="173"/>
      <c r="N66" s="173"/>
      <c r="O66" s="173"/>
      <c r="P66" s="171"/>
      <c r="Q66" s="172" t="s">
        <v>43</v>
      </c>
      <c r="R66" s="173"/>
      <c r="S66" s="173"/>
      <c r="T66" s="173"/>
      <c r="U66" s="171"/>
      <c r="V66" s="5">
        <v>36</v>
      </c>
      <c r="W66" s="6">
        <v>79</v>
      </c>
      <c r="Y66" s="170">
        <v>18</v>
      </c>
      <c r="Z66" s="173"/>
      <c r="AA66" s="173"/>
      <c r="AB66" s="173"/>
      <c r="AC66" s="171"/>
      <c r="AD66" s="174">
        <v>42.055554999999998</v>
      </c>
      <c r="AE66" s="173"/>
      <c r="AF66" s="173"/>
      <c r="AG66" s="171"/>
      <c r="AH66" s="170">
        <v>13.14438</v>
      </c>
      <c r="AI66" s="171"/>
      <c r="AJ66" s="170">
        <v>40.5</v>
      </c>
      <c r="AK66" s="171"/>
      <c r="AL66" s="6">
        <v>28</v>
      </c>
      <c r="AM66" s="5">
        <v>36</v>
      </c>
      <c r="AN66" s="6">
        <v>40</v>
      </c>
      <c r="AO66" s="6">
        <v>14</v>
      </c>
      <c r="AP66" s="7">
        <v>27.277777</v>
      </c>
      <c r="AQ66" s="6">
        <v>6.1491239999999996</v>
      </c>
      <c r="AR66" s="6">
        <v>26</v>
      </c>
      <c r="AS66" s="6">
        <v>32</v>
      </c>
      <c r="AT66" s="5">
        <v>36</v>
      </c>
      <c r="AU66" s="6">
        <v>48</v>
      </c>
      <c r="AV66" s="6">
        <v>8</v>
      </c>
      <c r="AW66" s="7">
        <v>19.777777</v>
      </c>
      <c r="AX66" s="6">
        <v>7.7140240000000002</v>
      </c>
      <c r="AY66" s="6">
        <v>16</v>
      </c>
      <c r="AZ66" s="6">
        <v>16</v>
      </c>
      <c r="BA66" s="5">
        <v>36</v>
      </c>
      <c r="BB66" s="6">
        <v>51</v>
      </c>
      <c r="BC66" s="6">
        <v>16</v>
      </c>
      <c r="BD66" s="7">
        <v>28.541665999999999</v>
      </c>
      <c r="BE66" s="6">
        <v>6.860087</v>
      </c>
      <c r="BF66" s="6">
        <v>26.75</v>
      </c>
      <c r="BG66" s="6">
        <v>23.5</v>
      </c>
    </row>
    <row r="67" spans="2:59" x14ac:dyDescent="0.15">
      <c r="B67" s="4" t="s">
        <v>141</v>
      </c>
      <c r="C67" s="172" t="s">
        <v>142</v>
      </c>
      <c r="D67" s="173"/>
      <c r="E67" s="173"/>
      <c r="F67" s="173"/>
      <c r="G67" s="173"/>
      <c r="H67" s="173"/>
      <c r="I67" s="171"/>
      <c r="J67" s="172" t="s">
        <v>28</v>
      </c>
      <c r="K67" s="173"/>
      <c r="L67" s="173"/>
      <c r="M67" s="173"/>
      <c r="N67" s="173"/>
      <c r="O67" s="173"/>
      <c r="P67" s="171"/>
      <c r="Q67" s="172" t="s">
        <v>40</v>
      </c>
      <c r="R67" s="173"/>
      <c r="S67" s="173"/>
      <c r="T67" s="173"/>
      <c r="U67" s="171"/>
      <c r="V67" s="5">
        <v>15</v>
      </c>
      <c r="W67" s="6">
        <v>82</v>
      </c>
      <c r="Y67" s="170">
        <v>30</v>
      </c>
      <c r="Z67" s="173"/>
      <c r="AA67" s="173"/>
      <c r="AB67" s="173"/>
      <c r="AC67" s="171"/>
      <c r="AD67" s="174">
        <v>51</v>
      </c>
      <c r="AE67" s="173"/>
      <c r="AF67" s="173"/>
      <c r="AG67" s="171"/>
      <c r="AH67" s="170">
        <v>14.15156</v>
      </c>
      <c r="AI67" s="171"/>
      <c r="AJ67" s="170">
        <v>47</v>
      </c>
      <c r="AK67" s="171"/>
      <c r="AL67" s="6">
        <v>36</v>
      </c>
      <c r="AM67" s="5">
        <v>14</v>
      </c>
      <c r="AN67" s="6">
        <v>60</v>
      </c>
      <c r="AO67" s="6">
        <v>10</v>
      </c>
      <c r="AP67" s="7">
        <v>26</v>
      </c>
      <c r="AQ67" s="6">
        <v>11.058287</v>
      </c>
      <c r="AR67" s="6">
        <v>25</v>
      </c>
      <c r="AS67" s="6">
        <v>16</v>
      </c>
      <c r="AT67" s="5">
        <v>15</v>
      </c>
      <c r="AU67" s="6">
        <v>96</v>
      </c>
      <c r="AV67" s="6">
        <v>8</v>
      </c>
      <c r="AW67" s="7">
        <v>26.666665999999999</v>
      </c>
      <c r="AX67" s="6">
        <v>19.740538999999998</v>
      </c>
      <c r="AY67" s="6">
        <v>24</v>
      </c>
      <c r="AZ67" s="6">
        <v>24</v>
      </c>
      <c r="BA67" s="5">
        <v>14</v>
      </c>
      <c r="BB67" s="6">
        <v>61</v>
      </c>
      <c r="BC67" s="6">
        <v>20</v>
      </c>
      <c r="BD67" s="7">
        <v>29.535713999999999</v>
      </c>
      <c r="BE67" s="6">
        <v>10.066678</v>
      </c>
      <c r="BF67" s="6">
        <v>27.25</v>
      </c>
      <c r="BG67" s="8" t="s">
        <v>30</v>
      </c>
    </row>
    <row r="68" spans="2:59" x14ac:dyDescent="0.15">
      <c r="B68" s="4" t="s">
        <v>143</v>
      </c>
      <c r="C68" s="172" t="s">
        <v>144</v>
      </c>
      <c r="D68" s="173"/>
      <c r="E68" s="173"/>
      <c r="F68" s="173"/>
      <c r="G68" s="173"/>
      <c r="H68" s="173"/>
      <c r="I68" s="171"/>
      <c r="J68" s="172" t="s">
        <v>28</v>
      </c>
      <c r="K68" s="173"/>
      <c r="L68" s="173"/>
      <c r="M68" s="173"/>
      <c r="N68" s="173"/>
      <c r="O68" s="173"/>
      <c r="P68" s="171"/>
      <c r="Q68" s="172" t="s">
        <v>48</v>
      </c>
      <c r="R68" s="173"/>
      <c r="S68" s="173"/>
      <c r="T68" s="173"/>
      <c r="U68" s="171"/>
      <c r="V68" s="5">
        <v>26</v>
      </c>
      <c r="W68" s="6">
        <v>77</v>
      </c>
      <c r="Y68" s="170">
        <v>25</v>
      </c>
      <c r="Z68" s="173"/>
      <c r="AA68" s="173"/>
      <c r="AB68" s="173"/>
      <c r="AC68" s="171"/>
      <c r="AD68" s="174">
        <v>48.192307</v>
      </c>
      <c r="AE68" s="173"/>
      <c r="AF68" s="173"/>
      <c r="AG68" s="171"/>
      <c r="AH68" s="170">
        <v>12.615679999999999</v>
      </c>
      <c r="AI68" s="171"/>
      <c r="AJ68" s="170">
        <v>47.5</v>
      </c>
      <c r="AK68" s="171"/>
      <c r="AL68" s="6">
        <v>32</v>
      </c>
      <c r="AM68" s="5">
        <v>26</v>
      </c>
      <c r="AN68" s="6">
        <v>46</v>
      </c>
      <c r="AO68" s="6">
        <v>14</v>
      </c>
      <c r="AP68" s="7">
        <v>28.307691999999999</v>
      </c>
      <c r="AQ68" s="6">
        <v>8.1276790000000005</v>
      </c>
      <c r="AR68" s="6">
        <v>28</v>
      </c>
      <c r="AS68" s="6">
        <v>22</v>
      </c>
      <c r="AT68" s="5">
        <v>26</v>
      </c>
      <c r="AU68" s="6">
        <v>36</v>
      </c>
      <c r="AV68" s="6">
        <v>4</v>
      </c>
      <c r="AW68" s="7">
        <v>18.307691999999999</v>
      </c>
      <c r="AX68" s="6">
        <v>8.0897330000000007</v>
      </c>
      <c r="AY68" s="6">
        <v>16</v>
      </c>
      <c r="AZ68" s="6">
        <v>12</v>
      </c>
      <c r="BA68" s="5">
        <v>26</v>
      </c>
      <c r="BB68" s="6">
        <v>45</v>
      </c>
      <c r="BC68" s="6">
        <v>16.5</v>
      </c>
      <c r="BD68" s="7">
        <v>29.307691999999999</v>
      </c>
      <c r="BE68" s="6">
        <v>6.9753379999999998</v>
      </c>
      <c r="BF68" s="6">
        <v>28.25</v>
      </c>
      <c r="BG68" s="6">
        <v>27.5</v>
      </c>
    </row>
    <row r="69" spans="2:59" x14ac:dyDescent="0.15">
      <c r="B69" s="4" t="s">
        <v>145</v>
      </c>
      <c r="C69" s="172" t="s">
        <v>146</v>
      </c>
      <c r="D69" s="173"/>
      <c r="E69" s="173"/>
      <c r="F69" s="173"/>
      <c r="G69" s="173"/>
      <c r="H69" s="173"/>
      <c r="I69" s="171"/>
      <c r="J69" s="172" t="s">
        <v>28</v>
      </c>
      <c r="K69" s="173"/>
      <c r="L69" s="173"/>
      <c r="M69" s="173"/>
      <c r="N69" s="173"/>
      <c r="O69" s="173"/>
      <c r="P69" s="171"/>
      <c r="Q69" s="172" t="s">
        <v>72</v>
      </c>
      <c r="R69" s="173"/>
      <c r="S69" s="173"/>
      <c r="T69" s="173"/>
      <c r="U69" s="171"/>
      <c r="V69" s="5">
        <v>16</v>
      </c>
      <c r="W69" s="6">
        <v>70</v>
      </c>
      <c r="Y69" s="170">
        <v>33</v>
      </c>
      <c r="Z69" s="173"/>
      <c r="AA69" s="173"/>
      <c r="AB69" s="173"/>
      <c r="AC69" s="171"/>
      <c r="AD69" s="174">
        <v>52</v>
      </c>
      <c r="AE69" s="173"/>
      <c r="AF69" s="173"/>
      <c r="AG69" s="171"/>
      <c r="AH69" s="170">
        <v>9.6436499999999992</v>
      </c>
      <c r="AI69" s="171"/>
      <c r="AJ69" s="170">
        <v>52.5</v>
      </c>
      <c r="AK69" s="171"/>
      <c r="AL69" s="6">
        <v>43</v>
      </c>
      <c r="AM69" s="5">
        <v>16</v>
      </c>
      <c r="AN69" s="6">
        <v>40</v>
      </c>
      <c r="AO69" s="6">
        <v>20</v>
      </c>
      <c r="AP69" s="7">
        <v>27.375</v>
      </c>
      <c r="AQ69" s="6">
        <v>5.8616869999999999</v>
      </c>
      <c r="AR69" s="6">
        <v>26</v>
      </c>
      <c r="AS69" s="6">
        <v>24</v>
      </c>
      <c r="AT69" s="5">
        <v>16</v>
      </c>
      <c r="AU69" s="6">
        <v>48</v>
      </c>
      <c r="AV69" s="6">
        <v>4</v>
      </c>
      <c r="AW69" s="7">
        <v>21.75</v>
      </c>
      <c r="AX69" s="6">
        <v>10.674151</v>
      </c>
      <c r="AY69" s="6">
        <v>20</v>
      </c>
      <c r="AZ69" s="6">
        <v>20</v>
      </c>
      <c r="BA69" s="5">
        <v>16</v>
      </c>
      <c r="BB69" s="6">
        <v>45</v>
      </c>
      <c r="BC69" s="6">
        <v>19</v>
      </c>
      <c r="BD69" s="7">
        <v>28</v>
      </c>
      <c r="BE69" s="6">
        <v>7.1501739999999998</v>
      </c>
      <c r="BF69" s="6">
        <v>26.75</v>
      </c>
      <c r="BG69" s="6">
        <v>22.5</v>
      </c>
    </row>
    <row r="70" spans="2:59" ht="0" hidden="1" customHeight="1" x14ac:dyDescent="0.15"/>
  </sheetData>
  <mergeCells count="418">
    <mergeCell ref="AH68:AI68"/>
    <mergeCell ref="AJ68:AK68"/>
    <mergeCell ref="C69:I69"/>
    <mergeCell ref="J69:P69"/>
    <mergeCell ref="Q69:U69"/>
    <mergeCell ref="Y69:AC69"/>
    <mergeCell ref="AD69:AG69"/>
    <mergeCell ref="AH69:AI69"/>
    <mergeCell ref="AJ69:AK69"/>
    <mergeCell ref="C68:I68"/>
    <mergeCell ref="J68:P68"/>
    <mergeCell ref="Q68:U68"/>
    <mergeCell ref="Y68:AC68"/>
    <mergeCell ref="AD68:AG68"/>
    <mergeCell ref="AH66:AI66"/>
    <mergeCell ref="AJ66:AK66"/>
    <mergeCell ref="C67:I67"/>
    <mergeCell ref="J67:P67"/>
    <mergeCell ref="Q67:U67"/>
    <mergeCell ref="Y67:AC67"/>
    <mergeCell ref="AD67:AG67"/>
    <mergeCell ref="AH67:AI67"/>
    <mergeCell ref="AJ67:AK67"/>
    <mergeCell ref="C66:I66"/>
    <mergeCell ref="J66:P66"/>
    <mergeCell ref="Q66:U66"/>
    <mergeCell ref="Y66:AC66"/>
    <mergeCell ref="AD66:AG66"/>
    <mergeCell ref="AH64:AI64"/>
    <mergeCell ref="AJ64:AK64"/>
    <mergeCell ref="C65:I65"/>
    <mergeCell ref="J65:P65"/>
    <mergeCell ref="Q65:U65"/>
    <mergeCell ref="Y65:AC65"/>
    <mergeCell ref="AD65:AG65"/>
    <mergeCell ref="AH65:AI65"/>
    <mergeCell ref="AJ65:AK65"/>
    <mergeCell ref="C64:I64"/>
    <mergeCell ref="J64:P64"/>
    <mergeCell ref="Q64:U64"/>
    <mergeCell ref="Y64:AC64"/>
    <mergeCell ref="AD64:AG64"/>
    <mergeCell ref="AH62:AI62"/>
    <mergeCell ref="AJ62:AK62"/>
    <mergeCell ref="C63:I63"/>
    <mergeCell ref="J63:P63"/>
    <mergeCell ref="Q63:U63"/>
    <mergeCell ref="Y63:AC63"/>
    <mergeCell ref="AD63:AG63"/>
    <mergeCell ref="AH63:AI63"/>
    <mergeCell ref="AJ63:AK63"/>
    <mergeCell ref="C62:I62"/>
    <mergeCell ref="J62:P62"/>
    <mergeCell ref="Q62:U62"/>
    <mergeCell ref="Y62:AC62"/>
    <mergeCell ref="AD62:AG62"/>
    <mergeCell ref="AH60:AI60"/>
    <mergeCell ref="AJ60:AK60"/>
    <mergeCell ref="C61:I61"/>
    <mergeCell ref="J61:P61"/>
    <mergeCell ref="Q61:U61"/>
    <mergeCell ref="Y61:AC61"/>
    <mergeCell ref="AD61:AG61"/>
    <mergeCell ref="AH61:AI61"/>
    <mergeCell ref="AJ61:AK61"/>
    <mergeCell ref="C60:I60"/>
    <mergeCell ref="J60:P60"/>
    <mergeCell ref="Q60:U60"/>
    <mergeCell ref="Y60:AC60"/>
    <mergeCell ref="AD60:AG60"/>
    <mergeCell ref="AH58:AI58"/>
    <mergeCell ref="AJ58:AK58"/>
    <mergeCell ref="C59:I59"/>
    <mergeCell ref="J59:P59"/>
    <mergeCell ref="Q59:U59"/>
    <mergeCell ref="Y59:AC59"/>
    <mergeCell ref="AD59:AG59"/>
    <mergeCell ref="AH59:AI59"/>
    <mergeCell ref="AJ59:AK59"/>
    <mergeCell ref="C58:I58"/>
    <mergeCell ref="J58:P58"/>
    <mergeCell ref="Q58:U58"/>
    <mergeCell ref="Y58:AC58"/>
    <mergeCell ref="AD58:AG58"/>
    <mergeCell ref="AH56:AI56"/>
    <mergeCell ref="AJ56:AK56"/>
    <mergeCell ref="C57:I57"/>
    <mergeCell ref="J57:P57"/>
    <mergeCell ref="Q57:U57"/>
    <mergeCell ref="Y57:AC57"/>
    <mergeCell ref="AD57:AG57"/>
    <mergeCell ref="AH57:AI57"/>
    <mergeCell ref="AJ57:AK57"/>
    <mergeCell ref="C56:I56"/>
    <mergeCell ref="J56:P56"/>
    <mergeCell ref="Q56:U56"/>
    <mergeCell ref="Y56:AC56"/>
    <mergeCell ref="AD56:AG56"/>
    <mergeCell ref="AH54:AI54"/>
    <mergeCell ref="AJ54:AK54"/>
    <mergeCell ref="C55:I55"/>
    <mergeCell ref="J55:P55"/>
    <mergeCell ref="Q55:U55"/>
    <mergeCell ref="Y55:AC55"/>
    <mergeCell ref="AD55:AG55"/>
    <mergeCell ref="AH55:AI55"/>
    <mergeCell ref="AJ55:AK55"/>
    <mergeCell ref="C54:I54"/>
    <mergeCell ref="J54:P54"/>
    <mergeCell ref="Q54:U54"/>
    <mergeCell ref="Y54:AC54"/>
    <mergeCell ref="AD54:AG54"/>
    <mergeCell ref="AH52:AI52"/>
    <mergeCell ref="AJ52:AK52"/>
    <mergeCell ref="C53:I53"/>
    <mergeCell ref="J53:P53"/>
    <mergeCell ref="Q53:U53"/>
    <mergeCell ref="Y53:AC53"/>
    <mergeCell ref="AD53:AG53"/>
    <mergeCell ref="AH53:AI53"/>
    <mergeCell ref="AJ53:AK53"/>
    <mergeCell ref="C52:I52"/>
    <mergeCell ref="J52:P52"/>
    <mergeCell ref="Q52:U52"/>
    <mergeCell ref="Y52:AC52"/>
    <mergeCell ref="AD52:AG52"/>
    <mergeCell ref="AH50:AI50"/>
    <mergeCell ref="AJ50:AK50"/>
    <mergeCell ref="C51:I51"/>
    <mergeCell ref="J51:P51"/>
    <mergeCell ref="Q51:U51"/>
    <mergeCell ref="Y51:AC51"/>
    <mergeCell ref="AD51:AG51"/>
    <mergeCell ref="AH51:AI51"/>
    <mergeCell ref="AJ51:AK51"/>
    <mergeCell ref="C50:I50"/>
    <mergeCell ref="J50:P50"/>
    <mergeCell ref="Q50:U50"/>
    <mergeCell ref="Y50:AC50"/>
    <mergeCell ref="AD50:AG50"/>
    <mergeCell ref="AH48:AI48"/>
    <mergeCell ref="AJ48:AK48"/>
    <mergeCell ref="C49:I49"/>
    <mergeCell ref="J49:P49"/>
    <mergeCell ref="Q49:U49"/>
    <mergeCell ref="Y49:AC49"/>
    <mergeCell ref="AD49:AG49"/>
    <mergeCell ref="AH49:AI49"/>
    <mergeCell ref="AJ49:AK49"/>
    <mergeCell ref="C48:I48"/>
    <mergeCell ref="J48:P48"/>
    <mergeCell ref="Q48:U48"/>
    <mergeCell ref="Y48:AC48"/>
    <mergeCell ref="AD48:AG48"/>
    <mergeCell ref="AH46:AI46"/>
    <mergeCell ref="AJ46:AK46"/>
    <mergeCell ref="C47:I47"/>
    <mergeCell ref="J47:P47"/>
    <mergeCell ref="Q47:U47"/>
    <mergeCell ref="Y47:AC47"/>
    <mergeCell ref="AD47:AG47"/>
    <mergeCell ref="AH47:AI47"/>
    <mergeCell ref="AJ47:AK47"/>
    <mergeCell ref="C46:I46"/>
    <mergeCell ref="J46:P46"/>
    <mergeCell ref="Q46:U46"/>
    <mergeCell ref="Y46:AC46"/>
    <mergeCell ref="AD46:AG46"/>
    <mergeCell ref="AH44:AI44"/>
    <mergeCell ref="AJ44:AK44"/>
    <mergeCell ref="C45:I45"/>
    <mergeCell ref="J45:P45"/>
    <mergeCell ref="Q45:U45"/>
    <mergeCell ref="Y45:AC45"/>
    <mergeCell ref="AD45:AG45"/>
    <mergeCell ref="AH45:AI45"/>
    <mergeCell ref="AJ45:AK45"/>
    <mergeCell ref="C44:I44"/>
    <mergeCell ref="J44:P44"/>
    <mergeCell ref="Q44:U44"/>
    <mergeCell ref="Y44:AC44"/>
    <mergeCell ref="AD44:AG44"/>
    <mergeCell ref="AH42:AI42"/>
    <mergeCell ref="AJ42:AK42"/>
    <mergeCell ref="C43:I43"/>
    <mergeCell ref="J43:P43"/>
    <mergeCell ref="Q43:U43"/>
    <mergeCell ref="Y43:AC43"/>
    <mergeCell ref="AD43:AG43"/>
    <mergeCell ref="AH43:AI43"/>
    <mergeCell ref="AJ43:AK43"/>
    <mergeCell ref="C42:I42"/>
    <mergeCell ref="J42:P42"/>
    <mergeCell ref="Q42:U42"/>
    <mergeCell ref="Y42:AC42"/>
    <mergeCell ref="AD42:AG42"/>
    <mergeCell ref="AH40:AI40"/>
    <mergeCell ref="AJ40:AK40"/>
    <mergeCell ref="C41:I41"/>
    <mergeCell ref="J41:P41"/>
    <mergeCell ref="Q41:U41"/>
    <mergeCell ref="Y41:AC41"/>
    <mergeCell ref="AD41:AG41"/>
    <mergeCell ref="AH41:AI41"/>
    <mergeCell ref="AJ41:AK41"/>
    <mergeCell ref="C40:I40"/>
    <mergeCell ref="J40:P40"/>
    <mergeCell ref="Q40:U40"/>
    <mergeCell ref="Y40:AC40"/>
    <mergeCell ref="AD40:AG40"/>
    <mergeCell ref="AH38:AI38"/>
    <mergeCell ref="AJ38:AK38"/>
    <mergeCell ref="C39:I39"/>
    <mergeCell ref="J39:P39"/>
    <mergeCell ref="Q39:U39"/>
    <mergeCell ref="Y39:AC39"/>
    <mergeCell ref="AD39:AG39"/>
    <mergeCell ref="AH39:AI39"/>
    <mergeCell ref="AJ39:AK39"/>
    <mergeCell ref="C38:I38"/>
    <mergeCell ref="J38:P38"/>
    <mergeCell ref="Q38:U38"/>
    <mergeCell ref="Y38:AC38"/>
    <mergeCell ref="AD38:AG38"/>
    <mergeCell ref="AH36:AI36"/>
    <mergeCell ref="AJ36:AK36"/>
    <mergeCell ref="C37:I37"/>
    <mergeCell ref="J37:P37"/>
    <mergeCell ref="Q37:U37"/>
    <mergeCell ref="Y37:AC37"/>
    <mergeCell ref="AD37:AG37"/>
    <mergeCell ref="AH37:AI37"/>
    <mergeCell ref="AJ37:AK37"/>
    <mergeCell ref="C36:I36"/>
    <mergeCell ref="J36:P36"/>
    <mergeCell ref="Q36:U36"/>
    <mergeCell ref="Y36:AC36"/>
    <mergeCell ref="AD36:AG36"/>
    <mergeCell ref="AH34:AI34"/>
    <mergeCell ref="AJ34:AK34"/>
    <mergeCell ref="C35:I35"/>
    <mergeCell ref="J35:P35"/>
    <mergeCell ref="Q35:U35"/>
    <mergeCell ref="Y35:AC35"/>
    <mergeCell ref="AD35:AG35"/>
    <mergeCell ref="AH35:AI35"/>
    <mergeCell ref="AJ35:AK35"/>
    <mergeCell ref="C34:I34"/>
    <mergeCell ref="J34:P34"/>
    <mergeCell ref="Q34:U34"/>
    <mergeCell ref="Y34:AC34"/>
    <mergeCell ref="AD34:AG34"/>
    <mergeCell ref="AH32:AI32"/>
    <mergeCell ref="AJ32:AK32"/>
    <mergeCell ref="C33:I33"/>
    <mergeCell ref="J33:P33"/>
    <mergeCell ref="Q33:U33"/>
    <mergeCell ref="Y33:AC33"/>
    <mergeCell ref="AD33:AG33"/>
    <mergeCell ref="AH33:AI33"/>
    <mergeCell ref="AJ33:AK33"/>
    <mergeCell ref="C32:I32"/>
    <mergeCell ref="J32:P32"/>
    <mergeCell ref="Q32:U32"/>
    <mergeCell ref="Y32:AC32"/>
    <mergeCell ref="AD32:AG32"/>
    <mergeCell ref="AH30:AI30"/>
    <mergeCell ref="AJ30:AK30"/>
    <mergeCell ref="C31:I31"/>
    <mergeCell ref="J31:P31"/>
    <mergeCell ref="Q31:U31"/>
    <mergeCell ref="Y31:AC31"/>
    <mergeCell ref="AD31:AG31"/>
    <mergeCell ref="AH31:AI31"/>
    <mergeCell ref="AJ31:AK31"/>
    <mergeCell ref="C30:I30"/>
    <mergeCell ref="J30:P30"/>
    <mergeCell ref="Q30:U30"/>
    <mergeCell ref="Y30:AC30"/>
    <mergeCell ref="AD30:AG30"/>
    <mergeCell ref="AH28:AI28"/>
    <mergeCell ref="AJ28:AK28"/>
    <mergeCell ref="C29:I29"/>
    <mergeCell ref="J29:P29"/>
    <mergeCell ref="Q29:U29"/>
    <mergeCell ref="Y29:AC29"/>
    <mergeCell ref="AD29:AG29"/>
    <mergeCell ref="AH29:AI29"/>
    <mergeCell ref="AJ29:AK29"/>
    <mergeCell ref="C28:I28"/>
    <mergeCell ref="J28:P28"/>
    <mergeCell ref="Q28:U28"/>
    <mergeCell ref="Y28:AC28"/>
    <mergeCell ref="AD28:AG28"/>
    <mergeCell ref="AH26:AI26"/>
    <mergeCell ref="AJ26:AK26"/>
    <mergeCell ref="C27:I27"/>
    <mergeCell ref="J27:P27"/>
    <mergeCell ref="Q27:U27"/>
    <mergeCell ref="Y27:AC27"/>
    <mergeCell ref="AD27:AG27"/>
    <mergeCell ref="AH27:AI27"/>
    <mergeCell ref="AJ27:AK27"/>
    <mergeCell ref="C26:I26"/>
    <mergeCell ref="J26:P26"/>
    <mergeCell ref="Q26:U26"/>
    <mergeCell ref="Y26:AC26"/>
    <mergeCell ref="AD26:AG26"/>
    <mergeCell ref="AH24:AI24"/>
    <mergeCell ref="AJ24:AK24"/>
    <mergeCell ref="C25:I25"/>
    <mergeCell ref="J25:P25"/>
    <mergeCell ref="Q25:U25"/>
    <mergeCell ref="Y25:AC25"/>
    <mergeCell ref="AD25:AG25"/>
    <mergeCell ref="AH25:AI25"/>
    <mergeCell ref="AJ25:AK25"/>
    <mergeCell ref="C24:I24"/>
    <mergeCell ref="J24:P24"/>
    <mergeCell ref="Q24:U24"/>
    <mergeCell ref="Y24:AC24"/>
    <mergeCell ref="AD24:AG24"/>
    <mergeCell ref="AH22:AI22"/>
    <mergeCell ref="AJ22:AK22"/>
    <mergeCell ref="C23:I23"/>
    <mergeCell ref="J23:P23"/>
    <mergeCell ref="Q23:U23"/>
    <mergeCell ref="Y23:AC23"/>
    <mergeCell ref="AD23:AG23"/>
    <mergeCell ref="AH23:AI23"/>
    <mergeCell ref="AJ23:AK23"/>
    <mergeCell ref="C22:I22"/>
    <mergeCell ref="J22:P22"/>
    <mergeCell ref="Q22:U22"/>
    <mergeCell ref="Y22:AC22"/>
    <mergeCell ref="AD22:AG22"/>
    <mergeCell ref="AH20:AI20"/>
    <mergeCell ref="AJ20:AK20"/>
    <mergeCell ref="C21:I21"/>
    <mergeCell ref="J21:P21"/>
    <mergeCell ref="Q21:U21"/>
    <mergeCell ref="Y21:AC21"/>
    <mergeCell ref="AD21:AG21"/>
    <mergeCell ref="AH21:AI21"/>
    <mergeCell ref="AJ21:AK21"/>
    <mergeCell ref="C20:I20"/>
    <mergeCell ref="J20:P20"/>
    <mergeCell ref="Q20:U20"/>
    <mergeCell ref="Y20:AC20"/>
    <mergeCell ref="AD20:AG20"/>
    <mergeCell ref="AH18:AI18"/>
    <mergeCell ref="AJ18:AK18"/>
    <mergeCell ref="C19:I19"/>
    <mergeCell ref="J19:P19"/>
    <mergeCell ref="Q19:U19"/>
    <mergeCell ref="Y19:AC19"/>
    <mergeCell ref="AD19:AG19"/>
    <mergeCell ref="AH19:AI19"/>
    <mergeCell ref="AJ19:AK19"/>
    <mergeCell ref="C18:I18"/>
    <mergeCell ref="J18:P18"/>
    <mergeCell ref="Q18:U18"/>
    <mergeCell ref="Y18:AC18"/>
    <mergeCell ref="AD18:AG18"/>
    <mergeCell ref="AH16:AI16"/>
    <mergeCell ref="AJ16:AK16"/>
    <mergeCell ref="C17:I17"/>
    <mergeCell ref="J17:P17"/>
    <mergeCell ref="Q17:U17"/>
    <mergeCell ref="Y17:AC17"/>
    <mergeCell ref="AD17:AG17"/>
    <mergeCell ref="AH17:AI17"/>
    <mergeCell ref="AJ17:AK17"/>
    <mergeCell ref="C16:I16"/>
    <mergeCell ref="J16:P16"/>
    <mergeCell ref="Q16:U16"/>
    <mergeCell ref="Y16:AC16"/>
    <mergeCell ref="AD16:AG16"/>
    <mergeCell ref="AH14:AI14"/>
    <mergeCell ref="AJ14:AK14"/>
    <mergeCell ref="C15:I15"/>
    <mergeCell ref="J15:P15"/>
    <mergeCell ref="Q15:U15"/>
    <mergeCell ref="Y15:AC15"/>
    <mergeCell ref="AD15:AG15"/>
    <mergeCell ref="AH15:AI15"/>
    <mergeCell ref="AJ15:AK15"/>
    <mergeCell ref="C14:I14"/>
    <mergeCell ref="J14:P14"/>
    <mergeCell ref="Q14:U14"/>
    <mergeCell ref="Y14:AC14"/>
    <mergeCell ref="AD14:AG14"/>
    <mergeCell ref="AM12:AS12"/>
    <mergeCell ref="AT12:AZ12"/>
    <mergeCell ref="BA12:BG12"/>
    <mergeCell ref="Y13:AC13"/>
    <mergeCell ref="AD13:AG13"/>
    <mergeCell ref="AH13:AI13"/>
    <mergeCell ref="AJ13:AK13"/>
    <mergeCell ref="AC10:AD10"/>
    <mergeCell ref="AG10:AH10"/>
    <mergeCell ref="A2:G6"/>
    <mergeCell ref="I3:S3"/>
    <mergeCell ref="K5:M5"/>
    <mergeCell ref="N5:W5"/>
    <mergeCell ref="AA5:AJ5"/>
    <mergeCell ref="B12:B13"/>
    <mergeCell ref="C12:I13"/>
    <mergeCell ref="J12:P13"/>
    <mergeCell ref="Q12:U13"/>
    <mergeCell ref="V12:AL12"/>
    <mergeCell ref="G8:K8"/>
    <mergeCell ref="P8:Q8"/>
    <mergeCell ref="S8:AA8"/>
    <mergeCell ref="A10:C10"/>
    <mergeCell ref="E10:L10"/>
    <mergeCell ref="O10:T10"/>
    <mergeCell ref="Z10:AB10"/>
  </mergeCells>
  <pageMargins left="1" right="1" top="1" bottom="1.30729527559055" header="1" footer="1"/>
  <pageSetup orientation="portrait" horizontalDpi="300" verticalDpi="300"/>
  <headerFooter alignWithMargins="0">
    <oddFooter>&amp;L&amp;"Tahoma,Bold"&amp;8 Run by (UserID) : 
&amp;"-,Bold"4901 
&amp;"-,Bold Italic"[รายงานนี้ออกโดยระบบรายงานอัตโนมัติ :RPS] &amp;C&amp;"Tahoma,Bold"&amp;8 หน้า 
&amp;"-,Regular"&amp;P 
&amp;"-,Bold"จาก 
&amp;"-,Regular"&amp;N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4B663-650D-FD4F-855A-BEAFE57913A8}">
  <dimension ref="A1:AH63"/>
  <sheetViews>
    <sheetView showGridLines="0" workbookViewId="0">
      <selection activeCell="AL4" sqref="AL4"/>
    </sheetView>
  </sheetViews>
  <sheetFormatPr baseColWidth="10" defaultColWidth="8.83203125" defaultRowHeight="14" x14ac:dyDescent="0.15"/>
  <cols>
    <col min="1" max="1" width="6" style="9" customWidth="1"/>
    <col min="2" max="2" width="11.5" style="9" customWidth="1"/>
    <col min="3" max="3" width="14.5" style="9" customWidth="1"/>
    <col min="4" max="4" width="19" style="9" customWidth="1"/>
    <col min="5" max="5" width="12" style="9" customWidth="1"/>
    <col min="6" max="33" width="9" style="9" customWidth="1"/>
    <col min="34" max="16384" width="8.83203125" style="9"/>
  </cols>
  <sheetData>
    <row r="1" spans="1:34" ht="20" customHeight="1" x14ac:dyDescent="0.45">
      <c r="A1" s="180" t="s">
        <v>169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34" ht="24" customHeight="1" x14ac:dyDescent="0.45">
      <c r="A2" s="180" t="s">
        <v>165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34" ht="20" customHeight="1" x14ac:dyDescent="0.15">
      <c r="A3" s="187" t="s">
        <v>164</v>
      </c>
      <c r="B3" s="155" t="s">
        <v>11</v>
      </c>
      <c r="C3" s="178" t="s">
        <v>162</v>
      </c>
      <c r="D3" s="155" t="s">
        <v>12</v>
      </c>
      <c r="E3" s="12" t="s">
        <v>14</v>
      </c>
      <c r="F3" s="175" t="s">
        <v>15</v>
      </c>
      <c r="G3" s="176"/>
      <c r="H3" s="176"/>
      <c r="I3" s="176"/>
      <c r="J3" s="176"/>
      <c r="K3" s="176"/>
      <c r="L3" s="177"/>
      <c r="M3" s="162" t="s">
        <v>16</v>
      </c>
      <c r="N3" s="163"/>
      <c r="O3" s="163"/>
      <c r="P3" s="163"/>
      <c r="Q3" s="163"/>
      <c r="R3" s="163"/>
      <c r="S3" s="164"/>
      <c r="T3" s="162" t="s">
        <v>17</v>
      </c>
      <c r="U3" s="163"/>
      <c r="V3" s="163"/>
      <c r="W3" s="163"/>
      <c r="X3" s="163"/>
      <c r="Y3" s="163"/>
      <c r="Z3" s="164"/>
      <c r="AA3" s="162" t="s">
        <v>18</v>
      </c>
      <c r="AB3" s="163"/>
      <c r="AC3" s="163"/>
      <c r="AD3" s="163"/>
      <c r="AE3" s="163"/>
      <c r="AF3" s="163"/>
      <c r="AG3" s="164"/>
      <c r="AH3" s="221" t="s">
        <v>198</v>
      </c>
    </row>
    <row r="4" spans="1:34" ht="41" customHeight="1" x14ac:dyDescent="0.15">
      <c r="A4" s="187"/>
      <c r="B4" s="156"/>
      <c r="C4" s="179"/>
      <c r="D4" s="159"/>
      <c r="E4" s="10"/>
      <c r="F4" s="15" t="s">
        <v>19</v>
      </c>
      <c r="G4" s="15" t="s">
        <v>20</v>
      </c>
      <c r="H4" s="16" t="s">
        <v>21</v>
      </c>
      <c r="I4" s="16" t="s">
        <v>22</v>
      </c>
      <c r="J4" s="15" t="s">
        <v>23</v>
      </c>
      <c r="K4" s="16" t="s">
        <v>24</v>
      </c>
      <c r="L4" s="15" t="s">
        <v>25</v>
      </c>
      <c r="M4" s="15" t="s">
        <v>19</v>
      </c>
      <c r="N4" s="15" t="s">
        <v>20</v>
      </c>
      <c r="O4" s="15" t="s">
        <v>21</v>
      </c>
      <c r="P4" s="15" t="s">
        <v>22</v>
      </c>
      <c r="Q4" s="15" t="s">
        <v>23</v>
      </c>
      <c r="R4" s="15" t="s">
        <v>24</v>
      </c>
      <c r="S4" s="15" t="s">
        <v>25</v>
      </c>
      <c r="T4" s="15" t="s">
        <v>19</v>
      </c>
      <c r="U4" s="15" t="s">
        <v>20</v>
      </c>
      <c r="V4" s="15" t="s">
        <v>21</v>
      </c>
      <c r="W4" s="15" t="s">
        <v>22</v>
      </c>
      <c r="X4" s="15" t="s">
        <v>23</v>
      </c>
      <c r="Y4" s="15" t="s">
        <v>24</v>
      </c>
      <c r="Z4" s="15" t="s">
        <v>25</v>
      </c>
      <c r="AA4" s="15" t="s">
        <v>19</v>
      </c>
      <c r="AB4" s="15" t="s">
        <v>20</v>
      </c>
      <c r="AC4" s="15" t="s">
        <v>21</v>
      </c>
      <c r="AD4" s="15" t="s">
        <v>22</v>
      </c>
      <c r="AE4" s="15" t="s">
        <v>23</v>
      </c>
      <c r="AF4" s="15" t="s">
        <v>24</v>
      </c>
      <c r="AG4" s="15" t="s">
        <v>25</v>
      </c>
      <c r="AH4" s="222"/>
    </row>
    <row r="5" spans="1:34" s="11" customFormat="1" ht="25" customHeight="1" x14ac:dyDescent="0.15">
      <c r="A5" s="181" t="s">
        <v>166</v>
      </c>
      <c r="B5" s="182"/>
      <c r="C5" s="182"/>
      <c r="D5" s="182"/>
      <c r="E5" s="183"/>
      <c r="F5" s="75">
        <v>665638</v>
      </c>
      <c r="G5" s="57"/>
      <c r="H5" s="89"/>
      <c r="I5" s="89"/>
      <c r="J5" s="57"/>
      <c r="K5" s="89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222"/>
    </row>
    <row r="6" spans="1:34" s="11" customFormat="1" ht="23" customHeight="1" x14ac:dyDescent="0.15">
      <c r="A6" s="184" t="s">
        <v>167</v>
      </c>
      <c r="B6" s="185"/>
      <c r="C6" s="185"/>
      <c r="D6" s="185"/>
      <c r="E6" s="186"/>
      <c r="F6" s="78">
        <v>850</v>
      </c>
      <c r="G6" s="57"/>
      <c r="H6" s="89"/>
      <c r="I6" s="89"/>
      <c r="J6" s="57"/>
      <c r="K6" s="89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223"/>
    </row>
    <row r="7" spans="1:34" ht="20" customHeight="1" x14ac:dyDescent="0.4">
      <c r="A7" s="90">
        <v>1</v>
      </c>
      <c r="B7" s="27" t="s">
        <v>41</v>
      </c>
      <c r="C7" s="28" t="s">
        <v>43</v>
      </c>
      <c r="D7" s="29" t="s">
        <v>42</v>
      </c>
      <c r="E7" s="29" t="s">
        <v>43</v>
      </c>
      <c r="F7" s="30">
        <v>22</v>
      </c>
      <c r="G7" s="31">
        <v>82</v>
      </c>
      <c r="H7" s="32">
        <v>42</v>
      </c>
      <c r="I7" s="33">
        <v>64.090908999999996</v>
      </c>
      <c r="J7" s="32">
        <v>10.492027999999999</v>
      </c>
      <c r="K7" s="32">
        <v>65</v>
      </c>
      <c r="L7" s="31">
        <v>64</v>
      </c>
      <c r="M7" s="30">
        <v>22</v>
      </c>
      <c r="N7" s="31">
        <v>58</v>
      </c>
      <c r="O7" s="31">
        <v>20</v>
      </c>
      <c r="P7" s="34">
        <v>32.272727000000003</v>
      </c>
      <c r="Q7" s="31">
        <v>8.1641220000000008</v>
      </c>
      <c r="R7" s="31">
        <v>32</v>
      </c>
      <c r="S7" s="31">
        <v>36</v>
      </c>
      <c r="T7" s="30">
        <v>22</v>
      </c>
      <c r="U7" s="31">
        <v>84</v>
      </c>
      <c r="V7" s="31">
        <v>4</v>
      </c>
      <c r="W7" s="34">
        <v>30.909089999999999</v>
      </c>
      <c r="X7" s="31">
        <v>18.846048</v>
      </c>
      <c r="Y7" s="31">
        <v>20</v>
      </c>
      <c r="Z7" s="31">
        <v>20</v>
      </c>
      <c r="AA7" s="30">
        <v>22</v>
      </c>
      <c r="AB7" s="31">
        <v>48</v>
      </c>
      <c r="AC7" s="31">
        <v>19</v>
      </c>
      <c r="AD7" s="34">
        <v>30.477271999999999</v>
      </c>
      <c r="AE7" s="31">
        <v>7.2699210000000001</v>
      </c>
      <c r="AF7" s="31">
        <v>32.25</v>
      </c>
      <c r="AG7" s="31">
        <v>19</v>
      </c>
      <c r="AH7" s="35">
        <f t="shared" ref="AH7:AH38" si="0">AVERAGE(I7,P7,W7,AD7)</f>
        <v>39.437499500000001</v>
      </c>
    </row>
    <row r="8" spans="1:34" ht="20" customHeight="1" x14ac:dyDescent="0.4">
      <c r="A8" s="90">
        <v>2</v>
      </c>
      <c r="B8" s="27" t="s">
        <v>121</v>
      </c>
      <c r="C8" s="36" t="s">
        <v>158</v>
      </c>
      <c r="D8" s="29" t="s">
        <v>122</v>
      </c>
      <c r="E8" s="29" t="s">
        <v>72</v>
      </c>
      <c r="F8" s="30">
        <v>11</v>
      </c>
      <c r="G8" s="31">
        <v>80</v>
      </c>
      <c r="H8" s="32">
        <v>40</v>
      </c>
      <c r="I8" s="33">
        <v>61.818181000000003</v>
      </c>
      <c r="J8" s="32">
        <v>13.590223999999999</v>
      </c>
      <c r="K8" s="32">
        <v>68</v>
      </c>
      <c r="L8" s="37" t="s">
        <v>30</v>
      </c>
      <c r="M8" s="30">
        <v>11</v>
      </c>
      <c r="N8" s="31">
        <v>52</v>
      </c>
      <c r="O8" s="31">
        <v>18</v>
      </c>
      <c r="P8" s="34">
        <v>31.636362999999999</v>
      </c>
      <c r="Q8" s="31">
        <v>8.5628440000000001</v>
      </c>
      <c r="R8" s="31">
        <v>32</v>
      </c>
      <c r="S8" s="31">
        <v>32</v>
      </c>
      <c r="T8" s="30">
        <v>11</v>
      </c>
      <c r="U8" s="31">
        <v>48</v>
      </c>
      <c r="V8" s="31">
        <v>8</v>
      </c>
      <c r="W8" s="34">
        <v>23.272727</v>
      </c>
      <c r="X8" s="31">
        <v>12.277775999999999</v>
      </c>
      <c r="Y8" s="31">
        <v>20</v>
      </c>
      <c r="Z8" s="31">
        <v>8</v>
      </c>
      <c r="AA8" s="30">
        <v>11</v>
      </c>
      <c r="AB8" s="31">
        <v>39.5</v>
      </c>
      <c r="AC8" s="31">
        <v>21.5</v>
      </c>
      <c r="AD8" s="34">
        <v>32.772727000000003</v>
      </c>
      <c r="AE8" s="31">
        <v>6.7634160000000003</v>
      </c>
      <c r="AF8" s="31">
        <v>37</v>
      </c>
      <c r="AG8" s="31">
        <v>37</v>
      </c>
      <c r="AH8" s="35">
        <f t="shared" si="0"/>
        <v>37.374999500000001</v>
      </c>
    </row>
    <row r="9" spans="1:34" ht="20" customHeight="1" x14ac:dyDescent="0.4">
      <c r="A9" s="90">
        <v>3</v>
      </c>
      <c r="B9" s="27" t="s">
        <v>79</v>
      </c>
      <c r="C9" s="36" t="s">
        <v>155</v>
      </c>
      <c r="D9" s="29" t="s">
        <v>80</v>
      </c>
      <c r="E9" s="29" t="s">
        <v>65</v>
      </c>
      <c r="F9" s="30">
        <v>6</v>
      </c>
      <c r="G9" s="31">
        <v>80</v>
      </c>
      <c r="H9" s="32">
        <v>38</v>
      </c>
      <c r="I9" s="33">
        <v>59.5</v>
      </c>
      <c r="J9" s="32">
        <v>12.392874000000001</v>
      </c>
      <c r="K9" s="32">
        <v>58.5</v>
      </c>
      <c r="L9" s="37" t="s">
        <v>30</v>
      </c>
      <c r="M9" s="30">
        <v>6</v>
      </c>
      <c r="N9" s="31">
        <v>36</v>
      </c>
      <c r="O9" s="31">
        <v>22</v>
      </c>
      <c r="P9" s="34">
        <v>30</v>
      </c>
      <c r="Q9" s="31">
        <v>5.163977</v>
      </c>
      <c r="R9" s="31">
        <v>32</v>
      </c>
      <c r="S9" s="31">
        <v>32</v>
      </c>
      <c r="T9" s="30">
        <v>6</v>
      </c>
      <c r="U9" s="31">
        <v>40</v>
      </c>
      <c r="V9" s="31">
        <v>16</v>
      </c>
      <c r="W9" s="34">
        <v>25.333333</v>
      </c>
      <c r="X9" s="31">
        <v>9.4280899999999992</v>
      </c>
      <c r="Y9" s="31">
        <v>22</v>
      </c>
      <c r="Z9" s="31">
        <v>16</v>
      </c>
      <c r="AA9" s="30">
        <v>6</v>
      </c>
      <c r="AB9" s="31">
        <v>41</v>
      </c>
      <c r="AC9" s="31">
        <v>20</v>
      </c>
      <c r="AD9" s="34">
        <v>31.833333</v>
      </c>
      <c r="AE9" s="31">
        <v>7.7118229999999999</v>
      </c>
      <c r="AF9" s="31">
        <v>35</v>
      </c>
      <c r="AG9" s="31">
        <v>37</v>
      </c>
      <c r="AH9" s="35">
        <f t="shared" si="0"/>
        <v>36.666666499999998</v>
      </c>
    </row>
    <row r="10" spans="1:34" ht="20" customHeight="1" x14ac:dyDescent="0.4">
      <c r="A10" s="90">
        <v>4</v>
      </c>
      <c r="B10" s="27" t="s">
        <v>66</v>
      </c>
      <c r="C10" s="36" t="s">
        <v>40</v>
      </c>
      <c r="D10" s="29" t="s">
        <v>67</v>
      </c>
      <c r="E10" s="29" t="s">
        <v>40</v>
      </c>
      <c r="F10" s="30">
        <v>16</v>
      </c>
      <c r="G10" s="31">
        <v>83</v>
      </c>
      <c r="H10" s="32">
        <v>28</v>
      </c>
      <c r="I10" s="33">
        <v>59.375</v>
      </c>
      <c r="J10" s="32">
        <v>14.216517</v>
      </c>
      <c r="K10" s="32">
        <v>63</v>
      </c>
      <c r="L10" s="31">
        <v>58</v>
      </c>
      <c r="M10" s="30">
        <v>16</v>
      </c>
      <c r="N10" s="31">
        <v>68</v>
      </c>
      <c r="O10" s="31">
        <v>22</v>
      </c>
      <c r="P10" s="34">
        <v>33.625</v>
      </c>
      <c r="Q10" s="31">
        <v>9.9553689999999992</v>
      </c>
      <c r="R10" s="31">
        <v>31</v>
      </c>
      <c r="S10" s="31">
        <v>28</v>
      </c>
      <c r="T10" s="30">
        <v>16</v>
      </c>
      <c r="U10" s="31">
        <v>44</v>
      </c>
      <c r="V10" s="31">
        <v>16</v>
      </c>
      <c r="W10" s="34">
        <v>25.5</v>
      </c>
      <c r="X10" s="31">
        <v>7.9843590000000004</v>
      </c>
      <c r="Y10" s="31">
        <v>24</v>
      </c>
      <c r="Z10" s="31">
        <v>20</v>
      </c>
      <c r="AA10" s="30">
        <v>16</v>
      </c>
      <c r="AB10" s="31">
        <v>42</v>
      </c>
      <c r="AC10" s="31">
        <v>16</v>
      </c>
      <c r="AD10" s="34">
        <v>27.90625</v>
      </c>
      <c r="AE10" s="31">
        <v>7.8266739999999997</v>
      </c>
      <c r="AF10" s="31">
        <v>26.75</v>
      </c>
      <c r="AG10" s="31">
        <v>18.5</v>
      </c>
      <c r="AH10" s="35">
        <f t="shared" si="0"/>
        <v>36.6015625</v>
      </c>
    </row>
    <row r="11" spans="1:34" ht="20" customHeight="1" x14ac:dyDescent="0.4">
      <c r="A11" s="90">
        <v>5</v>
      </c>
      <c r="B11" s="27" t="s">
        <v>105</v>
      </c>
      <c r="C11" s="36" t="s">
        <v>151</v>
      </c>
      <c r="D11" s="29" t="s">
        <v>106</v>
      </c>
      <c r="E11" s="29" t="s">
        <v>43</v>
      </c>
      <c r="F11" s="30">
        <v>12</v>
      </c>
      <c r="G11" s="31">
        <v>84</v>
      </c>
      <c r="H11" s="32">
        <v>41</v>
      </c>
      <c r="I11" s="33">
        <v>55.916665999999999</v>
      </c>
      <c r="J11" s="32">
        <v>11.59352</v>
      </c>
      <c r="K11" s="32">
        <v>52.5</v>
      </c>
      <c r="L11" s="37" t="s">
        <v>30</v>
      </c>
      <c r="M11" s="30">
        <v>12</v>
      </c>
      <c r="N11" s="31">
        <v>44</v>
      </c>
      <c r="O11" s="31">
        <v>24</v>
      </c>
      <c r="P11" s="34">
        <v>34.166665999999999</v>
      </c>
      <c r="Q11" s="31">
        <v>5.1934779999999998</v>
      </c>
      <c r="R11" s="31">
        <v>34</v>
      </c>
      <c r="S11" s="31">
        <v>30</v>
      </c>
      <c r="T11" s="30">
        <v>12</v>
      </c>
      <c r="U11" s="31">
        <v>56</v>
      </c>
      <c r="V11" s="31">
        <v>4</v>
      </c>
      <c r="W11" s="34">
        <v>21</v>
      </c>
      <c r="X11" s="31">
        <v>16.010413</v>
      </c>
      <c r="Y11" s="31">
        <v>16</v>
      </c>
      <c r="Z11" s="31">
        <v>16</v>
      </c>
      <c r="AA11" s="30">
        <v>12</v>
      </c>
      <c r="AB11" s="31">
        <v>45.5</v>
      </c>
      <c r="AC11" s="31">
        <v>20.5</v>
      </c>
      <c r="AD11" s="34">
        <v>34.666665999999999</v>
      </c>
      <c r="AE11" s="31">
        <v>7.4898069999999999</v>
      </c>
      <c r="AF11" s="31">
        <v>36</v>
      </c>
      <c r="AG11" s="37" t="s">
        <v>30</v>
      </c>
      <c r="AH11" s="35">
        <f t="shared" si="0"/>
        <v>36.437499500000001</v>
      </c>
    </row>
    <row r="12" spans="1:34" ht="20" customHeight="1" x14ac:dyDescent="0.4">
      <c r="A12" s="90">
        <v>6</v>
      </c>
      <c r="B12" s="38" t="s">
        <v>97</v>
      </c>
      <c r="C12" s="39" t="s">
        <v>153</v>
      </c>
      <c r="D12" s="40" t="s">
        <v>98</v>
      </c>
      <c r="E12" s="40" t="s">
        <v>29</v>
      </c>
      <c r="F12" s="41">
        <v>4</v>
      </c>
      <c r="G12" s="42">
        <v>71</v>
      </c>
      <c r="H12" s="43">
        <v>36</v>
      </c>
      <c r="I12" s="44">
        <v>53</v>
      </c>
      <c r="J12" s="43">
        <v>12.389511000000001</v>
      </c>
      <c r="K12" s="43">
        <v>52.5</v>
      </c>
      <c r="L12" s="45" t="s">
        <v>30</v>
      </c>
      <c r="M12" s="41">
        <v>4</v>
      </c>
      <c r="N12" s="42">
        <v>40</v>
      </c>
      <c r="O12" s="42">
        <v>22</v>
      </c>
      <c r="P12" s="46">
        <v>30</v>
      </c>
      <c r="Q12" s="42">
        <v>6.7823289999999998</v>
      </c>
      <c r="R12" s="42">
        <v>29</v>
      </c>
      <c r="S12" s="45" t="s">
        <v>30</v>
      </c>
      <c r="T12" s="41">
        <v>4</v>
      </c>
      <c r="U12" s="42">
        <v>48</v>
      </c>
      <c r="V12" s="42">
        <v>12</v>
      </c>
      <c r="W12" s="46">
        <v>29</v>
      </c>
      <c r="X12" s="42">
        <v>13.076696</v>
      </c>
      <c r="Y12" s="42">
        <v>28</v>
      </c>
      <c r="Z12" s="45" t="s">
        <v>30</v>
      </c>
      <c r="AA12" s="41">
        <v>4</v>
      </c>
      <c r="AB12" s="42">
        <v>38.5</v>
      </c>
      <c r="AC12" s="42">
        <v>28</v>
      </c>
      <c r="AD12" s="46">
        <v>33.125</v>
      </c>
      <c r="AE12" s="42">
        <v>3.7144140000000001</v>
      </c>
      <c r="AF12" s="42">
        <v>33</v>
      </c>
      <c r="AG12" s="42">
        <v>33</v>
      </c>
      <c r="AH12" s="47">
        <f t="shared" si="0"/>
        <v>36.28125</v>
      </c>
    </row>
    <row r="13" spans="1:34" ht="20" customHeight="1" x14ac:dyDescent="0.4">
      <c r="A13" s="90">
        <v>7</v>
      </c>
      <c r="B13" s="38" t="s">
        <v>61</v>
      </c>
      <c r="C13" s="39" t="s">
        <v>154</v>
      </c>
      <c r="D13" s="40" t="s">
        <v>62</v>
      </c>
      <c r="E13" s="40" t="s">
        <v>48</v>
      </c>
      <c r="F13" s="41">
        <v>12</v>
      </c>
      <c r="G13" s="42">
        <v>74</v>
      </c>
      <c r="H13" s="43">
        <v>32</v>
      </c>
      <c r="I13" s="44">
        <v>59.166665999999999</v>
      </c>
      <c r="J13" s="43">
        <v>12.178076000000001</v>
      </c>
      <c r="K13" s="43">
        <v>59.5</v>
      </c>
      <c r="L13" s="42">
        <v>57</v>
      </c>
      <c r="M13" s="41">
        <v>12</v>
      </c>
      <c r="N13" s="42">
        <v>52</v>
      </c>
      <c r="O13" s="42">
        <v>22</v>
      </c>
      <c r="P13" s="46">
        <v>31.666665999999999</v>
      </c>
      <c r="Q13" s="42">
        <v>7.9930519999999996</v>
      </c>
      <c r="R13" s="42">
        <v>32</v>
      </c>
      <c r="S13" s="42">
        <v>24</v>
      </c>
      <c r="T13" s="41">
        <v>12</v>
      </c>
      <c r="U13" s="42">
        <v>40</v>
      </c>
      <c r="V13" s="42">
        <v>8</v>
      </c>
      <c r="W13" s="46">
        <v>24.666665999999999</v>
      </c>
      <c r="X13" s="42">
        <v>10.561985999999999</v>
      </c>
      <c r="Y13" s="42">
        <v>26</v>
      </c>
      <c r="Z13" s="42">
        <v>32</v>
      </c>
      <c r="AA13" s="41">
        <v>12</v>
      </c>
      <c r="AB13" s="42">
        <v>40.5</v>
      </c>
      <c r="AC13" s="42">
        <v>17</v>
      </c>
      <c r="AD13" s="46">
        <v>29.416665999999999</v>
      </c>
      <c r="AE13" s="42">
        <v>8.0073749999999997</v>
      </c>
      <c r="AF13" s="42">
        <v>31.5</v>
      </c>
      <c r="AG13" s="42">
        <v>32</v>
      </c>
      <c r="AH13" s="47">
        <f t="shared" si="0"/>
        <v>36.229165999999999</v>
      </c>
    </row>
    <row r="14" spans="1:34" ht="20" customHeight="1" x14ac:dyDescent="0.4">
      <c r="A14" s="90">
        <v>8</v>
      </c>
      <c r="B14" s="38" t="s">
        <v>57</v>
      </c>
      <c r="C14" s="39" t="s">
        <v>40</v>
      </c>
      <c r="D14" s="40" t="s">
        <v>58</v>
      </c>
      <c r="E14" s="40" t="s">
        <v>40</v>
      </c>
      <c r="F14" s="41">
        <v>14</v>
      </c>
      <c r="G14" s="42">
        <v>76</v>
      </c>
      <c r="H14" s="43">
        <v>38</v>
      </c>
      <c r="I14" s="44">
        <v>57.714284999999997</v>
      </c>
      <c r="J14" s="43">
        <v>10.524994</v>
      </c>
      <c r="K14" s="43">
        <v>59.5</v>
      </c>
      <c r="L14" s="42">
        <v>59</v>
      </c>
      <c r="M14" s="41">
        <v>14</v>
      </c>
      <c r="N14" s="42">
        <v>42</v>
      </c>
      <c r="O14" s="42">
        <v>14</v>
      </c>
      <c r="P14" s="46">
        <v>27</v>
      </c>
      <c r="Q14" s="42">
        <v>6.7082030000000001</v>
      </c>
      <c r="R14" s="42">
        <v>27</v>
      </c>
      <c r="S14" s="42">
        <v>22</v>
      </c>
      <c r="T14" s="41">
        <v>14</v>
      </c>
      <c r="U14" s="42">
        <v>68</v>
      </c>
      <c r="V14" s="42">
        <v>12</v>
      </c>
      <c r="W14" s="46">
        <v>30</v>
      </c>
      <c r="X14" s="42">
        <v>12.44416</v>
      </c>
      <c r="Y14" s="42">
        <v>28</v>
      </c>
      <c r="Z14" s="42">
        <v>24</v>
      </c>
      <c r="AA14" s="41">
        <v>14</v>
      </c>
      <c r="AB14" s="42">
        <v>51</v>
      </c>
      <c r="AC14" s="42">
        <v>19</v>
      </c>
      <c r="AD14" s="46">
        <v>30.035713999999999</v>
      </c>
      <c r="AE14" s="42">
        <v>8.2277059999999995</v>
      </c>
      <c r="AF14" s="42">
        <v>29.75</v>
      </c>
      <c r="AG14" s="42">
        <v>19</v>
      </c>
      <c r="AH14" s="47">
        <f t="shared" si="0"/>
        <v>36.187499750000001</v>
      </c>
    </row>
    <row r="15" spans="1:34" ht="20" customHeight="1" x14ac:dyDescent="0.4">
      <c r="A15" s="90">
        <v>9</v>
      </c>
      <c r="B15" s="38" t="s">
        <v>119</v>
      </c>
      <c r="C15" s="39" t="s">
        <v>156</v>
      </c>
      <c r="D15" s="40" t="s">
        <v>120</v>
      </c>
      <c r="E15" s="40" t="s">
        <v>72</v>
      </c>
      <c r="F15" s="41">
        <v>21</v>
      </c>
      <c r="G15" s="42">
        <v>72</v>
      </c>
      <c r="H15" s="43">
        <v>46</v>
      </c>
      <c r="I15" s="44">
        <v>57.761904000000001</v>
      </c>
      <c r="J15" s="43">
        <v>8.3203980000000008</v>
      </c>
      <c r="K15" s="43">
        <v>56</v>
      </c>
      <c r="L15" s="42">
        <v>51</v>
      </c>
      <c r="M15" s="41">
        <v>21</v>
      </c>
      <c r="N15" s="42">
        <v>44</v>
      </c>
      <c r="O15" s="42">
        <v>22</v>
      </c>
      <c r="P15" s="46">
        <v>32.095238000000002</v>
      </c>
      <c r="Q15" s="42">
        <v>6.4873849999999997</v>
      </c>
      <c r="R15" s="42">
        <v>32</v>
      </c>
      <c r="S15" s="42">
        <v>34</v>
      </c>
      <c r="T15" s="41">
        <v>21</v>
      </c>
      <c r="U15" s="42">
        <v>44</v>
      </c>
      <c r="V15" s="42">
        <v>8</v>
      </c>
      <c r="W15" s="46">
        <v>22.285713999999999</v>
      </c>
      <c r="X15" s="42">
        <v>9.3663159999999994</v>
      </c>
      <c r="Y15" s="42">
        <v>20</v>
      </c>
      <c r="Z15" s="42">
        <v>12</v>
      </c>
      <c r="AA15" s="41">
        <v>21</v>
      </c>
      <c r="AB15" s="42">
        <v>44</v>
      </c>
      <c r="AC15" s="42">
        <v>21.5</v>
      </c>
      <c r="AD15" s="46">
        <v>29.047619000000001</v>
      </c>
      <c r="AE15" s="42">
        <v>6.0097230000000001</v>
      </c>
      <c r="AF15" s="42">
        <v>29</v>
      </c>
      <c r="AG15" s="42">
        <v>21.5</v>
      </c>
      <c r="AH15" s="47">
        <f t="shared" si="0"/>
        <v>35.297618750000005</v>
      </c>
    </row>
    <row r="16" spans="1:34" ht="20" customHeight="1" x14ac:dyDescent="0.4">
      <c r="A16" s="90">
        <v>10</v>
      </c>
      <c r="B16" s="38" t="s">
        <v>111</v>
      </c>
      <c r="C16" s="39" t="s">
        <v>157</v>
      </c>
      <c r="D16" s="40" t="s">
        <v>112</v>
      </c>
      <c r="E16" s="40" t="s">
        <v>48</v>
      </c>
      <c r="F16" s="41">
        <v>12</v>
      </c>
      <c r="G16" s="42">
        <v>79</v>
      </c>
      <c r="H16" s="43">
        <v>35</v>
      </c>
      <c r="I16" s="44">
        <v>58.166665999999999</v>
      </c>
      <c r="J16" s="43">
        <v>12.766057</v>
      </c>
      <c r="K16" s="43">
        <v>61.5</v>
      </c>
      <c r="L16" s="42">
        <v>47</v>
      </c>
      <c r="M16" s="41">
        <v>12</v>
      </c>
      <c r="N16" s="42">
        <v>38</v>
      </c>
      <c r="O16" s="42">
        <v>18</v>
      </c>
      <c r="P16" s="46">
        <v>28.333333</v>
      </c>
      <c r="Q16" s="42">
        <v>5.4670730000000001</v>
      </c>
      <c r="R16" s="42">
        <v>28</v>
      </c>
      <c r="S16" s="42">
        <v>24</v>
      </c>
      <c r="T16" s="41">
        <v>12</v>
      </c>
      <c r="U16" s="42">
        <v>40</v>
      </c>
      <c r="V16" s="42">
        <v>8</v>
      </c>
      <c r="W16" s="46">
        <v>23.333333</v>
      </c>
      <c r="X16" s="42">
        <v>9.2135160000000003</v>
      </c>
      <c r="Y16" s="42">
        <v>22</v>
      </c>
      <c r="Z16" s="42">
        <v>32</v>
      </c>
      <c r="AA16" s="41">
        <v>12</v>
      </c>
      <c r="AB16" s="42">
        <v>40.5</v>
      </c>
      <c r="AC16" s="42">
        <v>20.5</v>
      </c>
      <c r="AD16" s="46">
        <v>31.333333</v>
      </c>
      <c r="AE16" s="42">
        <v>6.2594370000000001</v>
      </c>
      <c r="AF16" s="42">
        <v>32.75</v>
      </c>
      <c r="AG16" s="45" t="s">
        <v>30</v>
      </c>
      <c r="AH16" s="47">
        <f t="shared" si="0"/>
        <v>35.291666249999999</v>
      </c>
    </row>
    <row r="17" spans="1:34" ht="20" customHeight="1" x14ac:dyDescent="0.4">
      <c r="A17" s="90">
        <v>11</v>
      </c>
      <c r="B17" s="38" t="s">
        <v>127</v>
      </c>
      <c r="C17" s="39" t="s">
        <v>154</v>
      </c>
      <c r="D17" s="40" t="s">
        <v>128</v>
      </c>
      <c r="E17" s="40" t="s">
        <v>48</v>
      </c>
      <c r="F17" s="41">
        <v>2</v>
      </c>
      <c r="G17" s="42">
        <v>58</v>
      </c>
      <c r="H17" s="43">
        <v>47</v>
      </c>
      <c r="I17" s="44">
        <v>52.5</v>
      </c>
      <c r="J17" s="43">
        <v>5.5</v>
      </c>
      <c r="K17" s="43">
        <v>52.5</v>
      </c>
      <c r="L17" s="45" t="s">
        <v>30</v>
      </c>
      <c r="M17" s="41">
        <v>2</v>
      </c>
      <c r="N17" s="42">
        <v>32</v>
      </c>
      <c r="O17" s="42">
        <v>22</v>
      </c>
      <c r="P17" s="46">
        <v>27</v>
      </c>
      <c r="Q17" s="42">
        <v>5</v>
      </c>
      <c r="R17" s="42">
        <v>27</v>
      </c>
      <c r="S17" s="45" t="s">
        <v>30</v>
      </c>
      <c r="T17" s="41">
        <v>2</v>
      </c>
      <c r="U17" s="42">
        <v>32</v>
      </c>
      <c r="V17" s="42">
        <v>28</v>
      </c>
      <c r="W17" s="46">
        <v>30</v>
      </c>
      <c r="X17" s="42">
        <v>2</v>
      </c>
      <c r="Y17" s="42">
        <v>30</v>
      </c>
      <c r="Z17" s="45" t="s">
        <v>30</v>
      </c>
      <c r="AA17" s="41">
        <v>2</v>
      </c>
      <c r="AB17" s="42">
        <v>38</v>
      </c>
      <c r="AC17" s="42">
        <v>24.5</v>
      </c>
      <c r="AD17" s="46">
        <v>31.25</v>
      </c>
      <c r="AE17" s="42">
        <v>6.75</v>
      </c>
      <c r="AF17" s="42">
        <v>31.25</v>
      </c>
      <c r="AG17" s="45" t="s">
        <v>30</v>
      </c>
      <c r="AH17" s="47">
        <f t="shared" si="0"/>
        <v>35.1875</v>
      </c>
    </row>
    <row r="18" spans="1:34" ht="20" customHeight="1" x14ac:dyDescent="0.4">
      <c r="A18" s="90">
        <v>12</v>
      </c>
      <c r="B18" s="38" t="s">
        <v>26</v>
      </c>
      <c r="C18" s="39" t="s">
        <v>147</v>
      </c>
      <c r="D18" s="40" t="s">
        <v>27</v>
      </c>
      <c r="E18" s="40" t="s">
        <v>29</v>
      </c>
      <c r="F18" s="41">
        <v>5</v>
      </c>
      <c r="G18" s="42">
        <v>69</v>
      </c>
      <c r="H18" s="43">
        <v>48</v>
      </c>
      <c r="I18" s="44">
        <v>59.2</v>
      </c>
      <c r="J18" s="43">
        <v>9.2390469999999993</v>
      </c>
      <c r="K18" s="43">
        <v>65</v>
      </c>
      <c r="L18" s="42">
        <v>48</v>
      </c>
      <c r="M18" s="41">
        <v>5</v>
      </c>
      <c r="N18" s="42">
        <v>38</v>
      </c>
      <c r="O18" s="42">
        <v>26</v>
      </c>
      <c r="P18" s="46">
        <v>30.8</v>
      </c>
      <c r="Q18" s="42">
        <v>5.1536390000000001</v>
      </c>
      <c r="R18" s="42">
        <v>28</v>
      </c>
      <c r="S18" s="42">
        <v>26</v>
      </c>
      <c r="T18" s="41">
        <v>5</v>
      </c>
      <c r="U18" s="42">
        <v>28</v>
      </c>
      <c r="V18" s="42">
        <v>12</v>
      </c>
      <c r="W18" s="46">
        <v>18.399999999999999</v>
      </c>
      <c r="X18" s="42">
        <v>5.4258629999999997</v>
      </c>
      <c r="Y18" s="42">
        <v>16</v>
      </c>
      <c r="Z18" s="42">
        <v>16</v>
      </c>
      <c r="AA18" s="41">
        <v>5</v>
      </c>
      <c r="AB18" s="42">
        <v>37</v>
      </c>
      <c r="AC18" s="42">
        <v>23</v>
      </c>
      <c r="AD18" s="46">
        <v>31.1</v>
      </c>
      <c r="AE18" s="42">
        <v>4.8826219999999996</v>
      </c>
      <c r="AF18" s="42">
        <v>33</v>
      </c>
      <c r="AG18" s="45" t="s">
        <v>30</v>
      </c>
      <c r="AH18" s="47">
        <f t="shared" si="0"/>
        <v>34.875</v>
      </c>
    </row>
    <row r="19" spans="1:34" ht="20" customHeight="1" x14ac:dyDescent="0.4">
      <c r="A19" s="90">
        <v>13</v>
      </c>
      <c r="B19" s="38" t="s">
        <v>81</v>
      </c>
      <c r="C19" s="39" t="s">
        <v>157</v>
      </c>
      <c r="D19" s="40" t="s">
        <v>82</v>
      </c>
      <c r="E19" s="40" t="s">
        <v>48</v>
      </c>
      <c r="F19" s="41">
        <v>16</v>
      </c>
      <c r="G19" s="42">
        <v>80</v>
      </c>
      <c r="H19" s="43">
        <v>31</v>
      </c>
      <c r="I19" s="44">
        <v>58.0625</v>
      </c>
      <c r="J19" s="43">
        <v>11.701862</v>
      </c>
      <c r="K19" s="43">
        <v>59</v>
      </c>
      <c r="L19" s="42">
        <v>59</v>
      </c>
      <c r="M19" s="41">
        <v>16</v>
      </c>
      <c r="N19" s="42">
        <v>44</v>
      </c>
      <c r="O19" s="42">
        <v>14</v>
      </c>
      <c r="P19" s="46">
        <v>23.75</v>
      </c>
      <c r="Q19" s="42">
        <v>7.0666469999999997</v>
      </c>
      <c r="R19" s="42">
        <v>22</v>
      </c>
      <c r="S19" s="42">
        <v>18</v>
      </c>
      <c r="T19" s="41">
        <v>16</v>
      </c>
      <c r="U19" s="42">
        <v>52</v>
      </c>
      <c r="V19" s="42">
        <v>12</v>
      </c>
      <c r="W19" s="46">
        <v>26.5</v>
      </c>
      <c r="X19" s="42">
        <v>11.034038000000001</v>
      </c>
      <c r="Y19" s="42">
        <v>24</v>
      </c>
      <c r="Z19" s="42">
        <v>24</v>
      </c>
      <c r="AA19" s="41">
        <v>16</v>
      </c>
      <c r="AB19" s="42">
        <v>43</v>
      </c>
      <c r="AC19" s="42">
        <v>22.5</v>
      </c>
      <c r="AD19" s="46">
        <v>31.09375</v>
      </c>
      <c r="AE19" s="42">
        <v>4.9661939999999998</v>
      </c>
      <c r="AF19" s="42">
        <v>31.25</v>
      </c>
      <c r="AG19" s="42">
        <v>32</v>
      </c>
      <c r="AH19" s="47">
        <f t="shared" si="0"/>
        <v>34.8515625</v>
      </c>
    </row>
    <row r="20" spans="1:34" ht="20" customHeight="1" x14ac:dyDescent="0.4">
      <c r="A20" s="90">
        <v>14</v>
      </c>
      <c r="B20" s="38" t="s">
        <v>59</v>
      </c>
      <c r="C20" s="39" t="s">
        <v>153</v>
      </c>
      <c r="D20" s="40" t="s">
        <v>60</v>
      </c>
      <c r="E20" s="40" t="s">
        <v>29</v>
      </c>
      <c r="F20" s="41">
        <v>5</v>
      </c>
      <c r="G20" s="42">
        <v>76</v>
      </c>
      <c r="H20" s="43">
        <v>36</v>
      </c>
      <c r="I20" s="44">
        <v>58</v>
      </c>
      <c r="J20" s="43">
        <v>14.240786</v>
      </c>
      <c r="K20" s="43">
        <v>63</v>
      </c>
      <c r="L20" s="45" t="s">
        <v>30</v>
      </c>
      <c r="M20" s="41">
        <v>5</v>
      </c>
      <c r="N20" s="42">
        <v>32</v>
      </c>
      <c r="O20" s="42">
        <v>26</v>
      </c>
      <c r="P20" s="46">
        <v>29.2</v>
      </c>
      <c r="Q20" s="42">
        <v>2.0396070000000002</v>
      </c>
      <c r="R20" s="42">
        <v>30</v>
      </c>
      <c r="S20" s="42">
        <v>30</v>
      </c>
      <c r="T20" s="41">
        <v>5</v>
      </c>
      <c r="U20" s="42">
        <v>28</v>
      </c>
      <c r="V20" s="42">
        <v>12</v>
      </c>
      <c r="W20" s="46">
        <v>19.2</v>
      </c>
      <c r="X20" s="42">
        <v>6.4</v>
      </c>
      <c r="Y20" s="42">
        <v>20</v>
      </c>
      <c r="Z20" s="42">
        <v>12</v>
      </c>
      <c r="AA20" s="41">
        <v>5</v>
      </c>
      <c r="AB20" s="42">
        <v>37</v>
      </c>
      <c r="AC20" s="42">
        <v>28</v>
      </c>
      <c r="AD20" s="46">
        <v>32.700000000000003</v>
      </c>
      <c r="AE20" s="42">
        <v>3.2186949999999999</v>
      </c>
      <c r="AF20" s="42">
        <v>32</v>
      </c>
      <c r="AG20" s="45" t="s">
        <v>30</v>
      </c>
      <c r="AH20" s="47">
        <f t="shared" si="0"/>
        <v>34.775000000000006</v>
      </c>
    </row>
    <row r="21" spans="1:34" ht="20" customHeight="1" x14ac:dyDescent="0.4">
      <c r="A21" s="90">
        <v>15</v>
      </c>
      <c r="B21" s="38" t="s">
        <v>107</v>
      </c>
      <c r="C21" s="39" t="s">
        <v>147</v>
      </c>
      <c r="D21" s="40" t="s">
        <v>108</v>
      </c>
      <c r="E21" s="40" t="s">
        <v>29</v>
      </c>
      <c r="F21" s="41">
        <v>28</v>
      </c>
      <c r="G21" s="42">
        <v>81</v>
      </c>
      <c r="H21" s="43">
        <v>30</v>
      </c>
      <c r="I21" s="44">
        <v>59</v>
      </c>
      <c r="J21" s="43">
        <v>14.017844999999999</v>
      </c>
      <c r="K21" s="43">
        <v>59</v>
      </c>
      <c r="L21" s="42">
        <v>47</v>
      </c>
      <c r="M21" s="41">
        <v>28</v>
      </c>
      <c r="N21" s="42">
        <v>46</v>
      </c>
      <c r="O21" s="42">
        <v>12</v>
      </c>
      <c r="P21" s="46">
        <v>27.928571000000002</v>
      </c>
      <c r="Q21" s="42">
        <v>8.4427839999999996</v>
      </c>
      <c r="R21" s="42">
        <v>28</v>
      </c>
      <c r="S21" s="42">
        <v>22</v>
      </c>
      <c r="T21" s="41">
        <v>28</v>
      </c>
      <c r="U21" s="42">
        <v>40</v>
      </c>
      <c r="V21" s="42">
        <v>4</v>
      </c>
      <c r="W21" s="46">
        <v>20.857142</v>
      </c>
      <c r="X21" s="42">
        <v>8.9670590000000008</v>
      </c>
      <c r="Y21" s="42">
        <v>20</v>
      </c>
      <c r="Z21" s="42">
        <v>16</v>
      </c>
      <c r="AA21" s="41">
        <v>28</v>
      </c>
      <c r="AB21" s="42">
        <v>46</v>
      </c>
      <c r="AC21" s="42">
        <v>12.5</v>
      </c>
      <c r="AD21" s="46">
        <v>30.267856999999999</v>
      </c>
      <c r="AE21" s="42">
        <v>8.4868410000000001</v>
      </c>
      <c r="AF21" s="42">
        <v>29.75</v>
      </c>
      <c r="AG21" s="42">
        <v>38</v>
      </c>
      <c r="AH21" s="47">
        <f t="shared" si="0"/>
        <v>34.513392500000002</v>
      </c>
    </row>
    <row r="22" spans="1:34" ht="20" customHeight="1" x14ac:dyDescent="0.4">
      <c r="A22" s="90">
        <v>16</v>
      </c>
      <c r="B22" s="38" t="s">
        <v>123</v>
      </c>
      <c r="C22" s="39" t="s">
        <v>158</v>
      </c>
      <c r="D22" s="40" t="s">
        <v>124</v>
      </c>
      <c r="E22" s="40" t="s">
        <v>72</v>
      </c>
      <c r="F22" s="41">
        <v>10</v>
      </c>
      <c r="G22" s="42">
        <v>74</v>
      </c>
      <c r="H22" s="43">
        <v>49</v>
      </c>
      <c r="I22" s="44">
        <v>58.8</v>
      </c>
      <c r="J22" s="43">
        <v>9.0642150000000008</v>
      </c>
      <c r="K22" s="43">
        <v>56</v>
      </c>
      <c r="L22" s="42">
        <v>49</v>
      </c>
      <c r="M22" s="41">
        <v>10</v>
      </c>
      <c r="N22" s="42">
        <v>36</v>
      </c>
      <c r="O22" s="42">
        <v>18</v>
      </c>
      <c r="P22" s="46">
        <v>28</v>
      </c>
      <c r="Q22" s="42">
        <v>5.9329580000000002</v>
      </c>
      <c r="R22" s="42">
        <v>27</v>
      </c>
      <c r="S22" s="42">
        <v>24</v>
      </c>
      <c r="T22" s="41">
        <v>10</v>
      </c>
      <c r="U22" s="42">
        <v>28</v>
      </c>
      <c r="V22" s="42">
        <v>4</v>
      </c>
      <c r="W22" s="46">
        <v>16.8</v>
      </c>
      <c r="X22" s="42">
        <v>7.5471839999999997</v>
      </c>
      <c r="Y22" s="42">
        <v>18</v>
      </c>
      <c r="Z22" s="42">
        <v>8</v>
      </c>
      <c r="AA22" s="41">
        <v>10</v>
      </c>
      <c r="AB22" s="42">
        <v>44.5</v>
      </c>
      <c r="AC22" s="42">
        <v>15</v>
      </c>
      <c r="AD22" s="46">
        <v>34.25</v>
      </c>
      <c r="AE22" s="42">
        <v>8.1891689999999997</v>
      </c>
      <c r="AF22" s="42">
        <v>34.25</v>
      </c>
      <c r="AG22" s="45" t="s">
        <v>30</v>
      </c>
      <c r="AH22" s="47">
        <f t="shared" si="0"/>
        <v>34.462499999999999</v>
      </c>
    </row>
    <row r="23" spans="1:34" ht="20" customHeight="1" x14ac:dyDescent="0.4">
      <c r="A23" s="90">
        <v>17</v>
      </c>
      <c r="B23" s="38" t="s">
        <v>77</v>
      </c>
      <c r="C23" s="39" t="s">
        <v>154</v>
      </c>
      <c r="D23" s="40" t="s">
        <v>78</v>
      </c>
      <c r="E23" s="40" t="s">
        <v>48</v>
      </c>
      <c r="F23" s="41">
        <v>9</v>
      </c>
      <c r="G23" s="42">
        <v>76</v>
      </c>
      <c r="H23" s="43">
        <v>46</v>
      </c>
      <c r="I23" s="44">
        <v>61.444443999999997</v>
      </c>
      <c r="J23" s="43">
        <v>11.255725</v>
      </c>
      <c r="K23" s="43">
        <v>62</v>
      </c>
      <c r="L23" s="42">
        <v>48</v>
      </c>
      <c r="M23" s="41">
        <v>9</v>
      </c>
      <c r="N23" s="42">
        <v>42</v>
      </c>
      <c r="O23" s="42">
        <v>14</v>
      </c>
      <c r="P23" s="46">
        <v>30.222221999999999</v>
      </c>
      <c r="Q23" s="42">
        <v>7.7427780000000004</v>
      </c>
      <c r="R23" s="42">
        <v>34</v>
      </c>
      <c r="S23" s="42">
        <v>34</v>
      </c>
      <c r="T23" s="41">
        <v>9</v>
      </c>
      <c r="U23" s="42">
        <v>32</v>
      </c>
      <c r="V23" s="42">
        <v>8</v>
      </c>
      <c r="W23" s="46">
        <v>16.888888000000001</v>
      </c>
      <c r="X23" s="42">
        <v>6.9991180000000002</v>
      </c>
      <c r="Y23" s="42">
        <v>16</v>
      </c>
      <c r="Z23" s="42">
        <v>12</v>
      </c>
      <c r="AA23" s="41">
        <v>9</v>
      </c>
      <c r="AB23" s="42">
        <v>39</v>
      </c>
      <c r="AC23" s="42">
        <v>17</v>
      </c>
      <c r="AD23" s="46">
        <v>28.666665999999999</v>
      </c>
      <c r="AE23" s="42">
        <v>6.8312999999999997</v>
      </c>
      <c r="AF23" s="42">
        <v>29</v>
      </c>
      <c r="AG23" s="45" t="s">
        <v>30</v>
      </c>
      <c r="AH23" s="47">
        <f t="shared" si="0"/>
        <v>34.305554999999998</v>
      </c>
    </row>
    <row r="24" spans="1:34" ht="20" customHeight="1" x14ac:dyDescent="0.4">
      <c r="A24" s="90">
        <v>18</v>
      </c>
      <c r="B24" s="38" t="s">
        <v>117</v>
      </c>
      <c r="C24" s="39" t="s">
        <v>147</v>
      </c>
      <c r="D24" s="40" t="s">
        <v>118</v>
      </c>
      <c r="E24" s="40" t="s">
        <v>29</v>
      </c>
      <c r="F24" s="41">
        <v>5</v>
      </c>
      <c r="G24" s="42">
        <v>74</v>
      </c>
      <c r="H24" s="43">
        <v>54</v>
      </c>
      <c r="I24" s="44">
        <v>64.599999999999994</v>
      </c>
      <c r="J24" s="43">
        <v>7.8128089999999997</v>
      </c>
      <c r="K24" s="43">
        <v>67</v>
      </c>
      <c r="L24" s="45" t="s">
        <v>30</v>
      </c>
      <c r="M24" s="41">
        <v>5</v>
      </c>
      <c r="N24" s="42">
        <v>30</v>
      </c>
      <c r="O24" s="42">
        <v>18</v>
      </c>
      <c r="P24" s="46">
        <v>24.8</v>
      </c>
      <c r="Q24" s="42">
        <v>4.3081310000000004</v>
      </c>
      <c r="R24" s="42">
        <v>26</v>
      </c>
      <c r="S24" s="45" t="s">
        <v>30</v>
      </c>
      <c r="T24" s="41">
        <v>5</v>
      </c>
      <c r="U24" s="42">
        <v>36</v>
      </c>
      <c r="V24" s="42">
        <v>8</v>
      </c>
      <c r="W24" s="46">
        <v>21.6</v>
      </c>
      <c r="X24" s="42">
        <v>8.9799769999999999</v>
      </c>
      <c r="Y24" s="42">
        <v>20</v>
      </c>
      <c r="Z24" s="42">
        <v>20</v>
      </c>
      <c r="AA24" s="41">
        <v>5</v>
      </c>
      <c r="AB24" s="42">
        <v>30.5</v>
      </c>
      <c r="AC24" s="42">
        <v>19</v>
      </c>
      <c r="AD24" s="46">
        <v>26.1</v>
      </c>
      <c r="AE24" s="42">
        <v>4.5321069999999999</v>
      </c>
      <c r="AF24" s="42">
        <v>29</v>
      </c>
      <c r="AG24" s="45" t="s">
        <v>30</v>
      </c>
      <c r="AH24" s="47">
        <f t="shared" si="0"/>
        <v>34.274999999999999</v>
      </c>
    </row>
    <row r="25" spans="1:34" ht="20" customHeight="1" x14ac:dyDescent="0.4">
      <c r="A25" s="90">
        <v>19</v>
      </c>
      <c r="B25" s="38" t="s">
        <v>89</v>
      </c>
      <c r="C25" s="39" t="s">
        <v>149</v>
      </c>
      <c r="D25" s="40" t="s">
        <v>90</v>
      </c>
      <c r="E25" s="40" t="s">
        <v>29</v>
      </c>
      <c r="F25" s="41">
        <v>13</v>
      </c>
      <c r="G25" s="42">
        <v>74</v>
      </c>
      <c r="H25" s="43">
        <v>33</v>
      </c>
      <c r="I25" s="44">
        <v>55.230769000000002</v>
      </c>
      <c r="J25" s="43">
        <v>10.920368</v>
      </c>
      <c r="K25" s="43">
        <v>55</v>
      </c>
      <c r="L25" s="42">
        <v>47</v>
      </c>
      <c r="M25" s="41">
        <v>13</v>
      </c>
      <c r="N25" s="42">
        <v>40</v>
      </c>
      <c r="O25" s="42">
        <v>18</v>
      </c>
      <c r="P25" s="46">
        <v>29.230768999999999</v>
      </c>
      <c r="Q25" s="42">
        <v>6.6812459999999998</v>
      </c>
      <c r="R25" s="42">
        <v>28</v>
      </c>
      <c r="S25" s="42">
        <v>26</v>
      </c>
      <c r="T25" s="41">
        <v>13</v>
      </c>
      <c r="U25" s="42">
        <v>36</v>
      </c>
      <c r="V25" s="42">
        <v>8</v>
      </c>
      <c r="W25" s="46">
        <v>22.76923</v>
      </c>
      <c r="X25" s="42">
        <v>7.9047580000000002</v>
      </c>
      <c r="Y25" s="42">
        <v>24</v>
      </c>
      <c r="Z25" s="42">
        <v>20</v>
      </c>
      <c r="AA25" s="41">
        <v>13</v>
      </c>
      <c r="AB25" s="42">
        <v>46.5</v>
      </c>
      <c r="AC25" s="42">
        <v>18.5</v>
      </c>
      <c r="AD25" s="46">
        <v>29.461538000000001</v>
      </c>
      <c r="AE25" s="42">
        <v>7.8970820000000002</v>
      </c>
      <c r="AF25" s="42">
        <v>29.5</v>
      </c>
      <c r="AG25" s="42">
        <v>21</v>
      </c>
      <c r="AH25" s="47">
        <f t="shared" si="0"/>
        <v>34.173076500000001</v>
      </c>
    </row>
    <row r="26" spans="1:34" ht="20" customHeight="1" x14ac:dyDescent="0.4">
      <c r="A26" s="90">
        <v>20</v>
      </c>
      <c r="B26" s="38" t="s">
        <v>63</v>
      </c>
      <c r="C26" s="39" t="s">
        <v>155</v>
      </c>
      <c r="D26" s="40" t="s">
        <v>64</v>
      </c>
      <c r="E26" s="40" t="s">
        <v>65</v>
      </c>
      <c r="F26" s="41">
        <v>5</v>
      </c>
      <c r="G26" s="42">
        <v>69</v>
      </c>
      <c r="H26" s="43">
        <v>42</v>
      </c>
      <c r="I26" s="44">
        <v>56.2</v>
      </c>
      <c r="J26" s="43">
        <v>10.303397</v>
      </c>
      <c r="K26" s="43">
        <v>53</v>
      </c>
      <c r="L26" s="45" t="s">
        <v>30</v>
      </c>
      <c r="M26" s="41">
        <v>5</v>
      </c>
      <c r="N26" s="42">
        <v>40</v>
      </c>
      <c r="O26" s="42">
        <v>26</v>
      </c>
      <c r="P26" s="46">
        <v>34.799999999999997</v>
      </c>
      <c r="Q26" s="42">
        <v>4.6647610000000004</v>
      </c>
      <c r="R26" s="42">
        <v>36</v>
      </c>
      <c r="S26" s="42">
        <v>36</v>
      </c>
      <c r="T26" s="41">
        <v>5</v>
      </c>
      <c r="U26" s="42">
        <v>20</v>
      </c>
      <c r="V26" s="42">
        <v>8</v>
      </c>
      <c r="W26" s="46">
        <v>14.4</v>
      </c>
      <c r="X26" s="42">
        <v>4.8</v>
      </c>
      <c r="Y26" s="42">
        <v>12</v>
      </c>
      <c r="Z26" s="42">
        <v>12</v>
      </c>
      <c r="AA26" s="41">
        <v>5</v>
      </c>
      <c r="AB26" s="42">
        <v>40</v>
      </c>
      <c r="AC26" s="42">
        <v>19.5</v>
      </c>
      <c r="AD26" s="46">
        <v>30.5</v>
      </c>
      <c r="AE26" s="42">
        <v>8.0746509999999994</v>
      </c>
      <c r="AF26" s="42">
        <v>30</v>
      </c>
      <c r="AG26" s="45" t="s">
        <v>30</v>
      </c>
      <c r="AH26" s="47">
        <f t="shared" si="0"/>
        <v>33.975000000000001</v>
      </c>
    </row>
    <row r="27" spans="1:34" ht="20" customHeight="1" x14ac:dyDescent="0.4">
      <c r="A27" s="90">
        <v>21</v>
      </c>
      <c r="B27" s="38" t="s">
        <v>91</v>
      </c>
      <c r="C27" s="39" t="s">
        <v>153</v>
      </c>
      <c r="D27" s="40" t="s">
        <v>92</v>
      </c>
      <c r="E27" s="40" t="s">
        <v>29</v>
      </c>
      <c r="F27" s="41">
        <v>6</v>
      </c>
      <c r="G27" s="42">
        <v>67</v>
      </c>
      <c r="H27" s="43">
        <v>30</v>
      </c>
      <c r="I27" s="44">
        <v>56</v>
      </c>
      <c r="J27" s="43">
        <v>12.71482</v>
      </c>
      <c r="K27" s="43">
        <v>60</v>
      </c>
      <c r="L27" s="45" t="s">
        <v>30</v>
      </c>
      <c r="M27" s="41">
        <v>6</v>
      </c>
      <c r="N27" s="42">
        <v>32</v>
      </c>
      <c r="O27" s="42">
        <v>18</v>
      </c>
      <c r="P27" s="46">
        <v>24</v>
      </c>
      <c r="Q27" s="42">
        <v>5.4160250000000003</v>
      </c>
      <c r="R27" s="42">
        <v>23</v>
      </c>
      <c r="S27" s="42">
        <v>18</v>
      </c>
      <c r="T27" s="41">
        <v>6</v>
      </c>
      <c r="U27" s="42">
        <v>44</v>
      </c>
      <c r="V27" s="42">
        <v>12</v>
      </c>
      <c r="W27" s="46">
        <v>28.666665999999999</v>
      </c>
      <c r="X27" s="42">
        <v>11.642832</v>
      </c>
      <c r="Y27" s="42">
        <v>30</v>
      </c>
      <c r="Z27" s="45" t="s">
        <v>30</v>
      </c>
      <c r="AA27" s="41">
        <v>6</v>
      </c>
      <c r="AB27" s="42">
        <v>33.5</v>
      </c>
      <c r="AC27" s="42">
        <v>20.5</v>
      </c>
      <c r="AD27" s="46">
        <v>26.75</v>
      </c>
      <c r="AE27" s="42">
        <v>4.180809</v>
      </c>
      <c r="AF27" s="42">
        <v>27</v>
      </c>
      <c r="AG27" s="45" t="s">
        <v>30</v>
      </c>
      <c r="AH27" s="47">
        <f t="shared" si="0"/>
        <v>33.854166499999998</v>
      </c>
    </row>
    <row r="28" spans="1:34" ht="20" customHeight="1" x14ac:dyDescent="0.4">
      <c r="A28" s="90">
        <v>22</v>
      </c>
      <c r="B28" s="38" t="s">
        <v>85</v>
      </c>
      <c r="C28" s="39" t="s">
        <v>157</v>
      </c>
      <c r="D28" s="40" t="s">
        <v>86</v>
      </c>
      <c r="E28" s="40" t="s">
        <v>48</v>
      </c>
      <c r="F28" s="41">
        <v>16</v>
      </c>
      <c r="G28" s="42">
        <v>71</v>
      </c>
      <c r="H28" s="43">
        <v>29</v>
      </c>
      <c r="I28" s="44">
        <v>50</v>
      </c>
      <c r="J28" s="43">
        <v>12.62933</v>
      </c>
      <c r="K28" s="43">
        <v>50.5</v>
      </c>
      <c r="L28" s="45" t="s">
        <v>30</v>
      </c>
      <c r="M28" s="41">
        <v>16</v>
      </c>
      <c r="N28" s="42">
        <v>44</v>
      </c>
      <c r="O28" s="42">
        <v>20</v>
      </c>
      <c r="P28" s="46">
        <v>29.5</v>
      </c>
      <c r="Q28" s="42">
        <v>7.3654590000000004</v>
      </c>
      <c r="R28" s="42">
        <v>30</v>
      </c>
      <c r="S28" s="42">
        <v>32</v>
      </c>
      <c r="T28" s="41">
        <v>16</v>
      </c>
      <c r="U28" s="42">
        <v>40</v>
      </c>
      <c r="V28" s="42">
        <v>8</v>
      </c>
      <c r="W28" s="46">
        <v>25.5</v>
      </c>
      <c r="X28" s="42">
        <v>8.9302849999999996</v>
      </c>
      <c r="Y28" s="42">
        <v>28</v>
      </c>
      <c r="Z28" s="42">
        <v>32</v>
      </c>
      <c r="AA28" s="41">
        <v>16</v>
      </c>
      <c r="AB28" s="42">
        <v>40</v>
      </c>
      <c r="AC28" s="42">
        <v>22.5</v>
      </c>
      <c r="AD28" s="46">
        <v>29.65625</v>
      </c>
      <c r="AE28" s="42">
        <v>5.7219930000000003</v>
      </c>
      <c r="AF28" s="42">
        <v>28.5</v>
      </c>
      <c r="AG28" s="42">
        <v>25</v>
      </c>
      <c r="AH28" s="47">
        <f t="shared" si="0"/>
        <v>33.6640625</v>
      </c>
    </row>
    <row r="29" spans="1:34" ht="20" customHeight="1" x14ac:dyDescent="0.4">
      <c r="A29" s="90">
        <v>23</v>
      </c>
      <c r="B29" s="38" t="s">
        <v>131</v>
      </c>
      <c r="C29" s="39" t="s">
        <v>150</v>
      </c>
      <c r="D29" s="40" t="s">
        <v>132</v>
      </c>
      <c r="E29" s="40" t="s">
        <v>33</v>
      </c>
      <c r="F29" s="41">
        <v>53</v>
      </c>
      <c r="G29" s="42">
        <v>79</v>
      </c>
      <c r="H29" s="43">
        <v>21</v>
      </c>
      <c r="I29" s="44">
        <v>52.037734999999998</v>
      </c>
      <c r="J29" s="43">
        <v>13.019527</v>
      </c>
      <c r="K29" s="43">
        <v>52</v>
      </c>
      <c r="L29" s="42">
        <v>47</v>
      </c>
      <c r="M29" s="41">
        <v>53</v>
      </c>
      <c r="N29" s="42">
        <v>50</v>
      </c>
      <c r="O29" s="42">
        <v>16</v>
      </c>
      <c r="P29" s="46">
        <v>29.245283000000001</v>
      </c>
      <c r="Q29" s="42">
        <v>7.1556959999999998</v>
      </c>
      <c r="R29" s="42">
        <v>28</v>
      </c>
      <c r="S29" s="42">
        <v>28</v>
      </c>
      <c r="T29" s="41">
        <v>53</v>
      </c>
      <c r="U29" s="42">
        <v>56</v>
      </c>
      <c r="V29" s="42">
        <v>4</v>
      </c>
      <c r="W29" s="46">
        <v>24</v>
      </c>
      <c r="X29" s="42">
        <v>11.260215000000001</v>
      </c>
      <c r="Y29" s="42">
        <v>24</v>
      </c>
      <c r="Z29" s="42">
        <v>20</v>
      </c>
      <c r="AA29" s="41">
        <v>53</v>
      </c>
      <c r="AB29" s="42">
        <v>48</v>
      </c>
      <c r="AC29" s="42">
        <v>18</v>
      </c>
      <c r="AD29" s="46">
        <v>29.320754000000001</v>
      </c>
      <c r="AE29" s="42">
        <v>6.4567490000000003</v>
      </c>
      <c r="AF29" s="42">
        <v>28.5</v>
      </c>
      <c r="AG29" s="42">
        <v>31</v>
      </c>
      <c r="AH29" s="47">
        <f t="shared" si="0"/>
        <v>33.650942999999998</v>
      </c>
    </row>
    <row r="30" spans="1:34" ht="20" customHeight="1" x14ac:dyDescent="0.4">
      <c r="A30" s="90">
        <v>24</v>
      </c>
      <c r="B30" s="38" t="s">
        <v>133</v>
      </c>
      <c r="C30" s="39" t="s">
        <v>161</v>
      </c>
      <c r="D30" s="40" t="s">
        <v>134</v>
      </c>
      <c r="E30" s="40" t="s">
        <v>33</v>
      </c>
      <c r="F30" s="41">
        <v>11</v>
      </c>
      <c r="G30" s="42">
        <v>65</v>
      </c>
      <c r="H30" s="43">
        <v>36</v>
      </c>
      <c r="I30" s="44">
        <v>49.818181000000003</v>
      </c>
      <c r="J30" s="43">
        <v>10.196418</v>
      </c>
      <c r="K30" s="43">
        <v>47</v>
      </c>
      <c r="L30" s="45" t="s">
        <v>30</v>
      </c>
      <c r="M30" s="41">
        <v>11</v>
      </c>
      <c r="N30" s="42">
        <v>42</v>
      </c>
      <c r="O30" s="42">
        <v>20</v>
      </c>
      <c r="P30" s="46">
        <v>30</v>
      </c>
      <c r="Q30" s="42">
        <v>7.2863499999999997</v>
      </c>
      <c r="R30" s="42">
        <v>28</v>
      </c>
      <c r="S30" s="42">
        <v>20</v>
      </c>
      <c r="T30" s="41">
        <v>11</v>
      </c>
      <c r="U30" s="42">
        <v>44</v>
      </c>
      <c r="V30" s="42">
        <v>12</v>
      </c>
      <c r="W30" s="46">
        <v>24.727271999999999</v>
      </c>
      <c r="X30" s="42">
        <v>9.4685210000000009</v>
      </c>
      <c r="Y30" s="42">
        <v>24</v>
      </c>
      <c r="Z30" s="42">
        <v>16</v>
      </c>
      <c r="AA30" s="41">
        <v>11</v>
      </c>
      <c r="AB30" s="42">
        <v>38.5</v>
      </c>
      <c r="AC30" s="42">
        <v>23</v>
      </c>
      <c r="AD30" s="46">
        <v>29.954545</v>
      </c>
      <c r="AE30" s="42">
        <v>5.470809</v>
      </c>
      <c r="AF30" s="42">
        <v>28.5</v>
      </c>
      <c r="AG30" s="42">
        <v>23</v>
      </c>
      <c r="AH30" s="47">
        <f t="shared" si="0"/>
        <v>33.624999500000001</v>
      </c>
    </row>
    <row r="31" spans="1:34" ht="20" customHeight="1" x14ac:dyDescent="0.4">
      <c r="A31" s="90">
        <v>25</v>
      </c>
      <c r="B31" s="38" t="s">
        <v>73</v>
      </c>
      <c r="C31" s="39" t="s">
        <v>147</v>
      </c>
      <c r="D31" s="40" t="s">
        <v>74</v>
      </c>
      <c r="E31" s="40" t="s">
        <v>29</v>
      </c>
      <c r="F31" s="41">
        <v>23</v>
      </c>
      <c r="G31" s="42">
        <v>74</v>
      </c>
      <c r="H31" s="43">
        <v>29</v>
      </c>
      <c r="I31" s="44">
        <v>54.652172999999998</v>
      </c>
      <c r="J31" s="43">
        <v>11.994961999999999</v>
      </c>
      <c r="K31" s="43">
        <v>53</v>
      </c>
      <c r="L31" s="42">
        <v>49</v>
      </c>
      <c r="M31" s="41">
        <v>24</v>
      </c>
      <c r="N31" s="42">
        <v>44</v>
      </c>
      <c r="O31" s="42">
        <v>24</v>
      </c>
      <c r="P31" s="46">
        <v>32.083333000000003</v>
      </c>
      <c r="Q31" s="42">
        <v>5.7002680000000003</v>
      </c>
      <c r="R31" s="42">
        <v>31</v>
      </c>
      <c r="S31" s="42">
        <v>26</v>
      </c>
      <c r="T31" s="41">
        <v>23</v>
      </c>
      <c r="U31" s="42">
        <v>36</v>
      </c>
      <c r="V31" s="42">
        <v>8</v>
      </c>
      <c r="W31" s="46">
        <v>20.173912999999999</v>
      </c>
      <c r="X31" s="42">
        <v>7.5966360000000002</v>
      </c>
      <c r="Y31" s="42">
        <v>20</v>
      </c>
      <c r="Z31" s="42">
        <v>16</v>
      </c>
      <c r="AA31" s="41">
        <v>24</v>
      </c>
      <c r="AB31" s="42">
        <v>43</v>
      </c>
      <c r="AC31" s="42">
        <v>12.5</v>
      </c>
      <c r="AD31" s="46">
        <v>26.8125</v>
      </c>
      <c r="AE31" s="42">
        <v>7.8273190000000001</v>
      </c>
      <c r="AF31" s="42">
        <v>24.25</v>
      </c>
      <c r="AG31" s="42">
        <v>23</v>
      </c>
      <c r="AH31" s="47">
        <f t="shared" si="0"/>
        <v>33.430479750000003</v>
      </c>
    </row>
    <row r="32" spans="1:34" ht="20" customHeight="1" x14ac:dyDescent="0.4">
      <c r="A32" s="90">
        <v>26</v>
      </c>
      <c r="B32" s="38" t="s">
        <v>135</v>
      </c>
      <c r="C32" s="39" t="s">
        <v>157</v>
      </c>
      <c r="D32" s="40" t="s">
        <v>136</v>
      </c>
      <c r="E32" s="40" t="s">
        <v>48</v>
      </c>
      <c r="F32" s="41">
        <v>8</v>
      </c>
      <c r="G32" s="42">
        <v>57</v>
      </c>
      <c r="H32" s="43">
        <v>38</v>
      </c>
      <c r="I32" s="44">
        <v>48.875</v>
      </c>
      <c r="J32" s="43">
        <v>5.9673590000000001</v>
      </c>
      <c r="K32" s="43">
        <v>49</v>
      </c>
      <c r="L32" s="45" t="s">
        <v>30</v>
      </c>
      <c r="M32" s="41">
        <v>8</v>
      </c>
      <c r="N32" s="42">
        <v>38</v>
      </c>
      <c r="O32" s="42">
        <v>24</v>
      </c>
      <c r="P32" s="46">
        <v>31.5</v>
      </c>
      <c r="Q32" s="42">
        <v>5.3619019999999997</v>
      </c>
      <c r="R32" s="42">
        <v>32</v>
      </c>
      <c r="S32" s="42">
        <v>26</v>
      </c>
      <c r="T32" s="41">
        <v>8</v>
      </c>
      <c r="U32" s="42">
        <v>40</v>
      </c>
      <c r="V32" s="42">
        <v>16</v>
      </c>
      <c r="W32" s="46">
        <v>26</v>
      </c>
      <c r="X32" s="42">
        <v>8</v>
      </c>
      <c r="Y32" s="42">
        <v>26</v>
      </c>
      <c r="Z32" s="42">
        <v>16</v>
      </c>
      <c r="AA32" s="41">
        <v>8</v>
      </c>
      <c r="AB32" s="42">
        <v>34</v>
      </c>
      <c r="AC32" s="42">
        <v>20.5</v>
      </c>
      <c r="AD32" s="46">
        <v>26.875</v>
      </c>
      <c r="AE32" s="42">
        <v>4.5740429999999996</v>
      </c>
      <c r="AF32" s="42">
        <v>26.25</v>
      </c>
      <c r="AG32" s="45" t="s">
        <v>30</v>
      </c>
      <c r="AH32" s="47">
        <f t="shared" si="0"/>
        <v>33.3125</v>
      </c>
    </row>
    <row r="33" spans="1:34" ht="20" customHeight="1" x14ac:dyDescent="0.4">
      <c r="A33" s="90">
        <v>27</v>
      </c>
      <c r="B33" s="38" t="s">
        <v>141</v>
      </c>
      <c r="C33" s="39" t="s">
        <v>40</v>
      </c>
      <c r="D33" s="40" t="s">
        <v>142</v>
      </c>
      <c r="E33" s="40" t="s">
        <v>40</v>
      </c>
      <c r="F33" s="41">
        <v>15</v>
      </c>
      <c r="G33" s="42">
        <v>82</v>
      </c>
      <c r="H33" s="43">
        <v>30</v>
      </c>
      <c r="I33" s="44">
        <v>51</v>
      </c>
      <c r="J33" s="43">
        <v>14.15156</v>
      </c>
      <c r="K33" s="43">
        <v>47</v>
      </c>
      <c r="L33" s="42">
        <v>36</v>
      </c>
      <c r="M33" s="41">
        <v>14</v>
      </c>
      <c r="N33" s="42">
        <v>60</v>
      </c>
      <c r="O33" s="42">
        <v>10</v>
      </c>
      <c r="P33" s="46">
        <v>26</v>
      </c>
      <c r="Q33" s="42">
        <v>11.058287</v>
      </c>
      <c r="R33" s="42">
        <v>25</v>
      </c>
      <c r="S33" s="42">
        <v>16</v>
      </c>
      <c r="T33" s="41">
        <v>15</v>
      </c>
      <c r="U33" s="42">
        <v>96</v>
      </c>
      <c r="V33" s="42">
        <v>8</v>
      </c>
      <c r="W33" s="46">
        <v>26.666665999999999</v>
      </c>
      <c r="X33" s="42">
        <v>19.740538999999998</v>
      </c>
      <c r="Y33" s="42">
        <v>24</v>
      </c>
      <c r="Z33" s="42">
        <v>24</v>
      </c>
      <c r="AA33" s="41">
        <v>14</v>
      </c>
      <c r="AB33" s="42">
        <v>61</v>
      </c>
      <c r="AC33" s="42">
        <v>20</v>
      </c>
      <c r="AD33" s="46">
        <v>29.535713999999999</v>
      </c>
      <c r="AE33" s="42">
        <v>10.066678</v>
      </c>
      <c r="AF33" s="42">
        <v>27.25</v>
      </c>
      <c r="AG33" s="45" t="s">
        <v>30</v>
      </c>
      <c r="AH33" s="47">
        <f t="shared" si="0"/>
        <v>33.300595000000001</v>
      </c>
    </row>
    <row r="34" spans="1:34" ht="20" customHeight="1" x14ac:dyDescent="0.4">
      <c r="A34" s="90">
        <v>28</v>
      </c>
      <c r="B34" s="38" t="s">
        <v>53</v>
      </c>
      <c r="C34" s="48" t="s">
        <v>152</v>
      </c>
      <c r="D34" s="40" t="s">
        <v>54</v>
      </c>
      <c r="E34" s="40" t="s">
        <v>29</v>
      </c>
      <c r="F34" s="41">
        <v>14</v>
      </c>
      <c r="G34" s="42">
        <v>81</v>
      </c>
      <c r="H34" s="43">
        <v>29</v>
      </c>
      <c r="I34" s="44">
        <v>53.5</v>
      </c>
      <c r="J34" s="43">
        <v>15.017846</v>
      </c>
      <c r="K34" s="43">
        <v>55</v>
      </c>
      <c r="L34" s="42">
        <v>61</v>
      </c>
      <c r="M34" s="41">
        <v>14</v>
      </c>
      <c r="N34" s="42">
        <v>36</v>
      </c>
      <c r="O34" s="42">
        <v>16</v>
      </c>
      <c r="P34" s="46">
        <v>25.285713999999999</v>
      </c>
      <c r="Q34" s="42">
        <v>6.5293679999999998</v>
      </c>
      <c r="R34" s="42">
        <v>24</v>
      </c>
      <c r="S34" s="42">
        <v>16</v>
      </c>
      <c r="T34" s="41">
        <v>14</v>
      </c>
      <c r="U34" s="42">
        <v>32</v>
      </c>
      <c r="V34" s="42">
        <v>12</v>
      </c>
      <c r="W34" s="46">
        <v>21.142856999999999</v>
      </c>
      <c r="X34" s="42">
        <v>6.1278879999999996</v>
      </c>
      <c r="Y34" s="42">
        <v>20</v>
      </c>
      <c r="Z34" s="42">
        <v>16</v>
      </c>
      <c r="AA34" s="41">
        <v>14</v>
      </c>
      <c r="AB34" s="42">
        <v>43.5</v>
      </c>
      <c r="AC34" s="42">
        <v>23</v>
      </c>
      <c r="AD34" s="46">
        <v>32</v>
      </c>
      <c r="AE34" s="42">
        <v>5.6789079999999998</v>
      </c>
      <c r="AF34" s="42">
        <v>31</v>
      </c>
      <c r="AG34" s="42">
        <v>25.5</v>
      </c>
      <c r="AH34" s="47">
        <f t="shared" si="0"/>
        <v>32.982142750000001</v>
      </c>
    </row>
    <row r="35" spans="1:34" ht="20" customHeight="1" x14ac:dyDescent="0.4">
      <c r="A35" s="90">
        <v>29</v>
      </c>
      <c r="B35" s="38" t="s">
        <v>49</v>
      </c>
      <c r="C35" s="39" t="s">
        <v>48</v>
      </c>
      <c r="D35" s="40" t="s">
        <v>50</v>
      </c>
      <c r="E35" s="40" t="s">
        <v>48</v>
      </c>
      <c r="F35" s="41">
        <v>12</v>
      </c>
      <c r="G35" s="42">
        <v>85</v>
      </c>
      <c r="H35" s="43">
        <v>41</v>
      </c>
      <c r="I35" s="44">
        <v>53.333333000000003</v>
      </c>
      <c r="J35" s="43">
        <v>13.066071000000001</v>
      </c>
      <c r="K35" s="43">
        <v>49</v>
      </c>
      <c r="L35" s="42">
        <v>41</v>
      </c>
      <c r="M35" s="41">
        <v>12</v>
      </c>
      <c r="N35" s="42">
        <v>34</v>
      </c>
      <c r="O35" s="42">
        <v>12</v>
      </c>
      <c r="P35" s="46">
        <v>26.5</v>
      </c>
      <c r="Q35" s="42">
        <v>6.0069400000000002</v>
      </c>
      <c r="R35" s="42">
        <v>28</v>
      </c>
      <c r="S35" s="42">
        <v>30</v>
      </c>
      <c r="T35" s="41">
        <v>12</v>
      </c>
      <c r="U35" s="42">
        <v>52</v>
      </c>
      <c r="V35" s="42">
        <v>8</v>
      </c>
      <c r="W35" s="46">
        <v>21.333333</v>
      </c>
      <c r="X35" s="42">
        <v>10.994948000000001</v>
      </c>
      <c r="Y35" s="42">
        <v>20</v>
      </c>
      <c r="Z35" s="42">
        <v>16</v>
      </c>
      <c r="AA35" s="41">
        <v>12</v>
      </c>
      <c r="AB35" s="42">
        <v>44</v>
      </c>
      <c r="AC35" s="42">
        <v>23.5</v>
      </c>
      <c r="AD35" s="46">
        <v>30.75</v>
      </c>
      <c r="AE35" s="42">
        <v>5.4063999999999997</v>
      </c>
      <c r="AF35" s="42">
        <v>30</v>
      </c>
      <c r="AG35" s="42">
        <v>33.5</v>
      </c>
      <c r="AH35" s="47">
        <f t="shared" si="0"/>
        <v>32.979166500000005</v>
      </c>
    </row>
    <row r="36" spans="1:34" ht="20" customHeight="1" x14ac:dyDescent="0.4">
      <c r="A36" s="90">
        <v>30</v>
      </c>
      <c r="B36" s="18" t="s">
        <v>68</v>
      </c>
      <c r="C36" s="13" t="s">
        <v>43</v>
      </c>
      <c r="D36" s="19" t="s">
        <v>69</v>
      </c>
      <c r="E36" s="19" t="s">
        <v>43</v>
      </c>
      <c r="F36" s="20">
        <v>26</v>
      </c>
      <c r="G36" s="21">
        <v>83</v>
      </c>
      <c r="H36" s="22">
        <v>34</v>
      </c>
      <c r="I36" s="23">
        <v>56</v>
      </c>
      <c r="J36" s="22">
        <v>12.098951</v>
      </c>
      <c r="K36" s="22">
        <v>57.5</v>
      </c>
      <c r="L36" s="21">
        <v>40</v>
      </c>
      <c r="M36" s="20">
        <v>26</v>
      </c>
      <c r="N36" s="21">
        <v>40</v>
      </c>
      <c r="O36" s="21">
        <v>16</v>
      </c>
      <c r="P36" s="24">
        <v>27</v>
      </c>
      <c r="Q36" s="21">
        <v>5.8769429999999998</v>
      </c>
      <c r="R36" s="21">
        <v>26</v>
      </c>
      <c r="S36" s="21">
        <v>24</v>
      </c>
      <c r="T36" s="20">
        <v>26</v>
      </c>
      <c r="U36" s="21">
        <v>32</v>
      </c>
      <c r="V36" s="21">
        <v>4</v>
      </c>
      <c r="W36" s="24">
        <v>20</v>
      </c>
      <c r="X36" s="21">
        <v>7.4420840000000004</v>
      </c>
      <c r="Y36" s="21">
        <v>20</v>
      </c>
      <c r="Z36" s="21">
        <v>16</v>
      </c>
      <c r="AA36" s="20">
        <v>26</v>
      </c>
      <c r="AB36" s="21">
        <v>50</v>
      </c>
      <c r="AC36" s="21">
        <v>16.5</v>
      </c>
      <c r="AD36" s="24">
        <v>28.26923</v>
      </c>
      <c r="AE36" s="21">
        <v>8.2266370000000002</v>
      </c>
      <c r="AF36" s="21">
        <v>26.5</v>
      </c>
      <c r="AG36" s="21">
        <v>16.5</v>
      </c>
      <c r="AH36" s="25">
        <f t="shared" si="0"/>
        <v>32.817307499999998</v>
      </c>
    </row>
    <row r="37" spans="1:34" ht="20" customHeight="1" x14ac:dyDescent="0.4">
      <c r="A37" s="90">
        <v>31</v>
      </c>
      <c r="B37" s="18" t="s">
        <v>129</v>
      </c>
      <c r="C37" s="13" t="s">
        <v>161</v>
      </c>
      <c r="D37" s="19" t="s">
        <v>130</v>
      </c>
      <c r="E37" s="19" t="s">
        <v>33</v>
      </c>
      <c r="F37" s="20">
        <v>7</v>
      </c>
      <c r="G37" s="21">
        <v>61</v>
      </c>
      <c r="H37" s="22">
        <v>36</v>
      </c>
      <c r="I37" s="23">
        <v>50.285713999999999</v>
      </c>
      <c r="J37" s="22">
        <v>8.9716100000000001</v>
      </c>
      <c r="K37" s="22">
        <v>50</v>
      </c>
      <c r="L37" s="21">
        <v>59</v>
      </c>
      <c r="M37" s="20">
        <v>7</v>
      </c>
      <c r="N37" s="21">
        <v>38</v>
      </c>
      <c r="O37" s="21">
        <v>20</v>
      </c>
      <c r="P37" s="24">
        <v>27.714285</v>
      </c>
      <c r="Q37" s="21">
        <v>6.5402979999999999</v>
      </c>
      <c r="R37" s="21">
        <v>28</v>
      </c>
      <c r="S37" s="21">
        <v>22</v>
      </c>
      <c r="T37" s="20">
        <v>7</v>
      </c>
      <c r="U37" s="21">
        <v>36</v>
      </c>
      <c r="V37" s="21">
        <v>8</v>
      </c>
      <c r="W37" s="24">
        <v>23.428571000000002</v>
      </c>
      <c r="X37" s="21">
        <v>8.9259989999999991</v>
      </c>
      <c r="Y37" s="21">
        <v>24</v>
      </c>
      <c r="Z37" s="26" t="s">
        <v>30</v>
      </c>
      <c r="AA37" s="20">
        <v>7</v>
      </c>
      <c r="AB37" s="21">
        <v>46</v>
      </c>
      <c r="AC37" s="21">
        <v>19</v>
      </c>
      <c r="AD37" s="24">
        <v>29.571428000000001</v>
      </c>
      <c r="AE37" s="21">
        <v>8.5916420000000002</v>
      </c>
      <c r="AF37" s="21">
        <v>25.5</v>
      </c>
      <c r="AG37" s="26" t="s">
        <v>30</v>
      </c>
      <c r="AH37" s="25">
        <f t="shared" si="0"/>
        <v>32.749999500000001</v>
      </c>
    </row>
    <row r="38" spans="1:34" ht="20" customHeight="1" x14ac:dyDescent="0.4">
      <c r="A38" s="90">
        <v>32</v>
      </c>
      <c r="B38" s="18" t="s">
        <v>93</v>
      </c>
      <c r="C38" s="13" t="s">
        <v>148</v>
      </c>
      <c r="D38" s="19" t="s">
        <v>94</v>
      </c>
      <c r="E38" s="19" t="s">
        <v>33</v>
      </c>
      <c r="F38" s="20">
        <v>13</v>
      </c>
      <c r="G38" s="21">
        <v>67</v>
      </c>
      <c r="H38" s="22">
        <v>25</v>
      </c>
      <c r="I38" s="23">
        <v>50.076923000000001</v>
      </c>
      <c r="J38" s="22">
        <v>13.123446</v>
      </c>
      <c r="K38" s="22">
        <v>52</v>
      </c>
      <c r="L38" s="26" t="s">
        <v>30</v>
      </c>
      <c r="M38" s="20">
        <v>13</v>
      </c>
      <c r="N38" s="21">
        <v>44</v>
      </c>
      <c r="O38" s="21">
        <v>22</v>
      </c>
      <c r="P38" s="24">
        <v>30.153846000000001</v>
      </c>
      <c r="Q38" s="21">
        <v>5.8945360000000004</v>
      </c>
      <c r="R38" s="21">
        <v>30</v>
      </c>
      <c r="S38" s="21">
        <v>30</v>
      </c>
      <c r="T38" s="20">
        <v>13</v>
      </c>
      <c r="U38" s="21">
        <v>32</v>
      </c>
      <c r="V38" s="26" t="s">
        <v>30</v>
      </c>
      <c r="W38" s="24">
        <v>21.230768999999999</v>
      </c>
      <c r="X38" s="21">
        <v>8.3588170000000002</v>
      </c>
      <c r="Y38" s="21">
        <v>20</v>
      </c>
      <c r="Z38" s="21">
        <v>20</v>
      </c>
      <c r="AA38" s="20">
        <v>13</v>
      </c>
      <c r="AB38" s="21">
        <v>43</v>
      </c>
      <c r="AC38" s="21">
        <v>16</v>
      </c>
      <c r="AD38" s="24">
        <v>29</v>
      </c>
      <c r="AE38" s="21">
        <v>6.7368100000000002</v>
      </c>
      <c r="AF38" s="21">
        <v>29</v>
      </c>
      <c r="AG38" s="21">
        <v>26</v>
      </c>
      <c r="AH38" s="25">
        <f t="shared" si="0"/>
        <v>32.615384500000005</v>
      </c>
    </row>
    <row r="39" spans="1:34" ht="20" customHeight="1" x14ac:dyDescent="0.4">
      <c r="A39" s="90">
        <v>33</v>
      </c>
      <c r="B39" s="18" t="s">
        <v>101</v>
      </c>
      <c r="C39" s="13" t="s">
        <v>152</v>
      </c>
      <c r="D39" s="19" t="s">
        <v>102</v>
      </c>
      <c r="E39" s="19" t="s">
        <v>29</v>
      </c>
      <c r="F39" s="20">
        <v>22</v>
      </c>
      <c r="G39" s="21">
        <v>75</v>
      </c>
      <c r="H39" s="22">
        <v>25</v>
      </c>
      <c r="I39" s="23">
        <v>52.136363000000003</v>
      </c>
      <c r="J39" s="22">
        <v>12.211378</v>
      </c>
      <c r="K39" s="22">
        <v>50.5</v>
      </c>
      <c r="L39" s="21">
        <v>47</v>
      </c>
      <c r="M39" s="20">
        <v>22</v>
      </c>
      <c r="N39" s="21">
        <v>36</v>
      </c>
      <c r="O39" s="21">
        <v>16</v>
      </c>
      <c r="P39" s="24">
        <v>26.636362999999999</v>
      </c>
      <c r="Q39" s="21">
        <v>6.1314789999999997</v>
      </c>
      <c r="R39" s="21">
        <v>26</v>
      </c>
      <c r="S39" s="21">
        <v>32</v>
      </c>
      <c r="T39" s="20">
        <v>22</v>
      </c>
      <c r="U39" s="21">
        <v>36</v>
      </c>
      <c r="V39" s="21">
        <v>4</v>
      </c>
      <c r="W39" s="24">
        <v>22.363636</v>
      </c>
      <c r="X39" s="21">
        <v>7.784281</v>
      </c>
      <c r="Y39" s="21">
        <v>22</v>
      </c>
      <c r="Z39" s="21">
        <v>16</v>
      </c>
      <c r="AA39" s="20">
        <v>22</v>
      </c>
      <c r="AB39" s="21">
        <v>41</v>
      </c>
      <c r="AC39" s="21">
        <v>17.5</v>
      </c>
      <c r="AD39" s="24">
        <v>28.75</v>
      </c>
      <c r="AE39" s="21">
        <v>5.6301740000000002</v>
      </c>
      <c r="AF39" s="21">
        <v>28.25</v>
      </c>
      <c r="AG39" s="21">
        <v>25</v>
      </c>
      <c r="AH39" s="25">
        <f t="shared" ref="AH39:AH62" si="1">AVERAGE(I39,P39,W39,AD39)</f>
        <v>32.471590500000005</v>
      </c>
    </row>
    <row r="40" spans="1:34" ht="20" customHeight="1" x14ac:dyDescent="0.4">
      <c r="A40" s="90">
        <v>34</v>
      </c>
      <c r="B40" s="18" t="s">
        <v>38</v>
      </c>
      <c r="C40" s="13" t="s">
        <v>40</v>
      </c>
      <c r="D40" s="19" t="s">
        <v>39</v>
      </c>
      <c r="E40" s="19" t="s">
        <v>40</v>
      </c>
      <c r="F40" s="20">
        <v>5</v>
      </c>
      <c r="G40" s="21">
        <v>58</v>
      </c>
      <c r="H40" s="22">
        <v>43</v>
      </c>
      <c r="I40" s="23">
        <v>49.4</v>
      </c>
      <c r="J40" s="22">
        <v>5.3888769999999999</v>
      </c>
      <c r="K40" s="22">
        <v>47</v>
      </c>
      <c r="L40" s="26" t="s">
        <v>30</v>
      </c>
      <c r="M40" s="20">
        <v>5</v>
      </c>
      <c r="N40" s="21">
        <v>38</v>
      </c>
      <c r="O40" s="21">
        <v>24</v>
      </c>
      <c r="P40" s="24">
        <v>29.6</v>
      </c>
      <c r="Q40" s="21">
        <v>4.9638689999999999</v>
      </c>
      <c r="R40" s="21">
        <v>28</v>
      </c>
      <c r="S40" s="26" t="s">
        <v>30</v>
      </c>
      <c r="T40" s="20">
        <v>5</v>
      </c>
      <c r="U40" s="21">
        <v>44</v>
      </c>
      <c r="V40" s="21">
        <v>12</v>
      </c>
      <c r="W40" s="24">
        <v>19.2</v>
      </c>
      <c r="X40" s="21">
        <v>12.496399</v>
      </c>
      <c r="Y40" s="21">
        <v>12</v>
      </c>
      <c r="Z40" s="21">
        <v>12</v>
      </c>
      <c r="AA40" s="20">
        <v>5</v>
      </c>
      <c r="AB40" s="21">
        <v>41.5</v>
      </c>
      <c r="AC40" s="21">
        <v>20</v>
      </c>
      <c r="AD40" s="24">
        <v>31.4</v>
      </c>
      <c r="AE40" s="21">
        <v>7.1930519999999998</v>
      </c>
      <c r="AF40" s="21">
        <v>30</v>
      </c>
      <c r="AG40" s="26" t="s">
        <v>30</v>
      </c>
      <c r="AH40" s="25">
        <f t="shared" si="1"/>
        <v>32.4</v>
      </c>
    </row>
    <row r="41" spans="1:34" ht="20" customHeight="1" x14ac:dyDescent="0.4">
      <c r="A41" s="90">
        <v>35</v>
      </c>
      <c r="B41" s="18" t="s">
        <v>145</v>
      </c>
      <c r="C41" s="13" t="s">
        <v>151</v>
      </c>
      <c r="D41" s="19" t="s">
        <v>146</v>
      </c>
      <c r="E41" s="19" t="s">
        <v>72</v>
      </c>
      <c r="F41" s="20">
        <v>16</v>
      </c>
      <c r="G41" s="21">
        <v>70</v>
      </c>
      <c r="H41" s="22">
        <v>33</v>
      </c>
      <c r="I41" s="23">
        <v>52</v>
      </c>
      <c r="J41" s="22">
        <v>9.6436499999999992</v>
      </c>
      <c r="K41" s="22">
        <v>52.5</v>
      </c>
      <c r="L41" s="21">
        <v>43</v>
      </c>
      <c r="M41" s="20">
        <v>16</v>
      </c>
      <c r="N41" s="21">
        <v>40</v>
      </c>
      <c r="O41" s="21">
        <v>20</v>
      </c>
      <c r="P41" s="24">
        <v>27.375</v>
      </c>
      <c r="Q41" s="21">
        <v>5.8616869999999999</v>
      </c>
      <c r="R41" s="21">
        <v>26</v>
      </c>
      <c r="S41" s="21">
        <v>24</v>
      </c>
      <c r="T41" s="20">
        <v>16</v>
      </c>
      <c r="U41" s="21">
        <v>48</v>
      </c>
      <c r="V41" s="21">
        <v>4</v>
      </c>
      <c r="W41" s="24">
        <v>21.75</v>
      </c>
      <c r="X41" s="21">
        <v>10.674151</v>
      </c>
      <c r="Y41" s="21">
        <v>20</v>
      </c>
      <c r="Z41" s="21">
        <v>20</v>
      </c>
      <c r="AA41" s="20">
        <v>16</v>
      </c>
      <c r="AB41" s="21">
        <v>45</v>
      </c>
      <c r="AC41" s="21">
        <v>19</v>
      </c>
      <c r="AD41" s="24">
        <v>28</v>
      </c>
      <c r="AE41" s="21">
        <v>7.1501739999999998</v>
      </c>
      <c r="AF41" s="21">
        <v>26.75</v>
      </c>
      <c r="AG41" s="21">
        <v>22.5</v>
      </c>
      <c r="AH41" s="25">
        <f t="shared" si="1"/>
        <v>32.28125</v>
      </c>
    </row>
    <row r="42" spans="1:34" ht="20" customHeight="1" x14ac:dyDescent="0.4">
      <c r="A42" s="90">
        <v>36</v>
      </c>
      <c r="B42" s="18" t="s">
        <v>44</v>
      </c>
      <c r="C42" s="13" t="s">
        <v>149</v>
      </c>
      <c r="D42" s="19" t="s">
        <v>45</v>
      </c>
      <c r="E42" s="19" t="s">
        <v>29</v>
      </c>
      <c r="F42" s="20">
        <v>8</v>
      </c>
      <c r="G42" s="21">
        <v>62</v>
      </c>
      <c r="H42" s="22">
        <v>34</v>
      </c>
      <c r="I42" s="23">
        <v>48.125</v>
      </c>
      <c r="J42" s="22">
        <v>9.5451230000000002</v>
      </c>
      <c r="K42" s="22">
        <v>47</v>
      </c>
      <c r="L42" s="21">
        <v>41</v>
      </c>
      <c r="M42" s="20">
        <v>8</v>
      </c>
      <c r="N42" s="21">
        <v>34</v>
      </c>
      <c r="O42" s="21">
        <v>22</v>
      </c>
      <c r="P42" s="24">
        <v>29.5</v>
      </c>
      <c r="Q42" s="21">
        <v>3.5707140000000002</v>
      </c>
      <c r="R42" s="21">
        <v>30</v>
      </c>
      <c r="S42" s="21">
        <v>30</v>
      </c>
      <c r="T42" s="20">
        <v>8</v>
      </c>
      <c r="U42" s="21">
        <v>32</v>
      </c>
      <c r="V42" s="21">
        <v>8</v>
      </c>
      <c r="W42" s="24">
        <v>22.5</v>
      </c>
      <c r="X42" s="21">
        <v>7.7298119999999999</v>
      </c>
      <c r="Y42" s="21">
        <v>22</v>
      </c>
      <c r="Z42" s="21">
        <v>20</v>
      </c>
      <c r="AA42" s="20">
        <v>8</v>
      </c>
      <c r="AB42" s="21">
        <v>40.5</v>
      </c>
      <c r="AC42" s="21">
        <v>21</v>
      </c>
      <c r="AD42" s="24">
        <v>28.875</v>
      </c>
      <c r="AE42" s="21">
        <v>5.8616869999999999</v>
      </c>
      <c r="AF42" s="21">
        <v>28</v>
      </c>
      <c r="AG42" s="21">
        <v>28</v>
      </c>
      <c r="AH42" s="25">
        <f t="shared" si="1"/>
        <v>32.25</v>
      </c>
    </row>
    <row r="43" spans="1:34" ht="20" customHeight="1" x14ac:dyDescent="0.4">
      <c r="A43" s="90">
        <v>37</v>
      </c>
      <c r="B43" s="18" t="s">
        <v>99</v>
      </c>
      <c r="C43" s="13" t="s">
        <v>148</v>
      </c>
      <c r="D43" s="19" t="s">
        <v>100</v>
      </c>
      <c r="E43" s="19" t="s">
        <v>33</v>
      </c>
      <c r="F43" s="20">
        <v>16</v>
      </c>
      <c r="G43" s="21">
        <v>70</v>
      </c>
      <c r="H43" s="22">
        <v>28</v>
      </c>
      <c r="I43" s="23">
        <v>51.625</v>
      </c>
      <c r="J43" s="22">
        <v>11.730702000000001</v>
      </c>
      <c r="K43" s="22">
        <v>50.5</v>
      </c>
      <c r="L43" s="21">
        <v>49</v>
      </c>
      <c r="M43" s="20">
        <v>16</v>
      </c>
      <c r="N43" s="21">
        <v>36</v>
      </c>
      <c r="O43" s="21">
        <v>18</v>
      </c>
      <c r="P43" s="24">
        <v>25.25</v>
      </c>
      <c r="Q43" s="21">
        <v>4.5207850000000001</v>
      </c>
      <c r="R43" s="21">
        <v>25</v>
      </c>
      <c r="S43" s="21">
        <v>24</v>
      </c>
      <c r="T43" s="20">
        <v>16</v>
      </c>
      <c r="U43" s="21">
        <v>36</v>
      </c>
      <c r="V43" s="21">
        <v>12</v>
      </c>
      <c r="W43" s="24">
        <v>20.75</v>
      </c>
      <c r="X43" s="21">
        <v>7.378177</v>
      </c>
      <c r="Y43" s="21">
        <v>20</v>
      </c>
      <c r="Z43" s="21">
        <v>12</v>
      </c>
      <c r="AA43" s="20">
        <v>16</v>
      </c>
      <c r="AB43" s="21">
        <v>38</v>
      </c>
      <c r="AC43" s="21">
        <v>25.5</v>
      </c>
      <c r="AD43" s="24">
        <v>30.6875</v>
      </c>
      <c r="AE43" s="21">
        <v>3.7453090000000002</v>
      </c>
      <c r="AF43" s="21">
        <v>29.5</v>
      </c>
      <c r="AG43" s="21">
        <v>26</v>
      </c>
      <c r="AH43" s="25">
        <f t="shared" si="1"/>
        <v>32.078125</v>
      </c>
    </row>
    <row r="44" spans="1:34" ht="20" customHeight="1" x14ac:dyDescent="0.4">
      <c r="A44" s="90">
        <v>38</v>
      </c>
      <c r="B44" s="18" t="s">
        <v>137</v>
      </c>
      <c r="C44" s="13" t="s">
        <v>152</v>
      </c>
      <c r="D44" s="19" t="s">
        <v>138</v>
      </c>
      <c r="E44" s="19" t="s">
        <v>29</v>
      </c>
      <c r="F44" s="20">
        <v>76</v>
      </c>
      <c r="G44" s="21">
        <v>79</v>
      </c>
      <c r="H44" s="22">
        <v>12</v>
      </c>
      <c r="I44" s="23">
        <v>48.605263000000001</v>
      </c>
      <c r="J44" s="22">
        <v>14.736349000000001</v>
      </c>
      <c r="K44" s="22">
        <v>50</v>
      </c>
      <c r="L44" s="21">
        <v>41</v>
      </c>
      <c r="M44" s="20">
        <v>76</v>
      </c>
      <c r="N44" s="21">
        <v>54</v>
      </c>
      <c r="O44" s="21">
        <v>14</v>
      </c>
      <c r="P44" s="24">
        <v>27.815788999999999</v>
      </c>
      <c r="Q44" s="21">
        <v>7.1242919999999996</v>
      </c>
      <c r="R44" s="21">
        <v>27</v>
      </c>
      <c r="S44" s="21">
        <v>24</v>
      </c>
      <c r="T44" s="20">
        <v>76</v>
      </c>
      <c r="U44" s="21">
        <v>48</v>
      </c>
      <c r="V44" s="21">
        <v>4</v>
      </c>
      <c r="W44" s="24">
        <v>21.315788999999999</v>
      </c>
      <c r="X44" s="21">
        <v>9.0702090000000002</v>
      </c>
      <c r="Y44" s="21">
        <v>20</v>
      </c>
      <c r="Z44" s="21">
        <v>24</v>
      </c>
      <c r="AA44" s="20">
        <v>76</v>
      </c>
      <c r="AB44" s="21">
        <v>43.5</v>
      </c>
      <c r="AC44" s="21">
        <v>16.5</v>
      </c>
      <c r="AD44" s="24">
        <v>28.730263000000001</v>
      </c>
      <c r="AE44" s="21">
        <v>5.9633979999999998</v>
      </c>
      <c r="AF44" s="21">
        <v>27.5</v>
      </c>
      <c r="AG44" s="21">
        <v>25</v>
      </c>
      <c r="AH44" s="25">
        <f t="shared" si="1"/>
        <v>31.616776000000002</v>
      </c>
    </row>
    <row r="45" spans="1:34" ht="20" customHeight="1" x14ac:dyDescent="0.4">
      <c r="A45" s="90">
        <v>39</v>
      </c>
      <c r="B45" s="18" t="s">
        <v>31</v>
      </c>
      <c r="C45" s="13" t="s">
        <v>148</v>
      </c>
      <c r="D45" s="19" t="s">
        <v>32</v>
      </c>
      <c r="E45" s="19" t="s">
        <v>33</v>
      </c>
      <c r="F45" s="20">
        <v>5</v>
      </c>
      <c r="G45" s="21">
        <v>52</v>
      </c>
      <c r="H45" s="22">
        <v>31</v>
      </c>
      <c r="I45" s="23">
        <v>46.4</v>
      </c>
      <c r="J45" s="22">
        <v>7.8638409999999999</v>
      </c>
      <c r="K45" s="22">
        <v>49</v>
      </c>
      <c r="L45" s="21">
        <v>52</v>
      </c>
      <c r="M45" s="20">
        <v>5</v>
      </c>
      <c r="N45" s="21">
        <v>32</v>
      </c>
      <c r="O45" s="21">
        <v>22</v>
      </c>
      <c r="P45" s="24">
        <v>27.2</v>
      </c>
      <c r="Q45" s="21">
        <v>3.4871189999999999</v>
      </c>
      <c r="R45" s="21">
        <v>26</v>
      </c>
      <c r="S45" s="21">
        <v>26</v>
      </c>
      <c r="T45" s="20">
        <v>5</v>
      </c>
      <c r="U45" s="21">
        <v>32</v>
      </c>
      <c r="V45" s="21">
        <v>16</v>
      </c>
      <c r="W45" s="24">
        <v>24.8</v>
      </c>
      <c r="X45" s="21">
        <v>5.8787750000000001</v>
      </c>
      <c r="Y45" s="21">
        <v>28</v>
      </c>
      <c r="Z45" s="21">
        <v>28</v>
      </c>
      <c r="AA45" s="20">
        <v>5</v>
      </c>
      <c r="AB45" s="21">
        <v>40.5</v>
      </c>
      <c r="AC45" s="21">
        <v>22.5</v>
      </c>
      <c r="AD45" s="24">
        <v>27.5</v>
      </c>
      <c r="AE45" s="21">
        <v>6.580273</v>
      </c>
      <c r="AF45" s="21">
        <v>25</v>
      </c>
      <c r="AG45" s="26" t="s">
        <v>30</v>
      </c>
      <c r="AH45" s="25">
        <f t="shared" si="1"/>
        <v>31.474999999999998</v>
      </c>
    </row>
    <row r="46" spans="1:34" ht="20" customHeight="1" x14ac:dyDescent="0.4">
      <c r="A46" s="90">
        <v>40</v>
      </c>
      <c r="B46" s="18" t="s">
        <v>103</v>
      </c>
      <c r="C46" s="13" t="s">
        <v>40</v>
      </c>
      <c r="D46" s="19" t="s">
        <v>104</v>
      </c>
      <c r="E46" s="19" t="s">
        <v>40</v>
      </c>
      <c r="F46" s="20">
        <v>11</v>
      </c>
      <c r="G46" s="21">
        <v>67</v>
      </c>
      <c r="H46" s="22">
        <v>39</v>
      </c>
      <c r="I46" s="23">
        <v>54.727271999999999</v>
      </c>
      <c r="J46" s="22">
        <v>8.4862549999999999</v>
      </c>
      <c r="K46" s="22">
        <v>56</v>
      </c>
      <c r="L46" s="26" t="s">
        <v>30</v>
      </c>
      <c r="M46" s="20">
        <v>11</v>
      </c>
      <c r="N46" s="21">
        <v>40</v>
      </c>
      <c r="O46" s="21">
        <v>10</v>
      </c>
      <c r="P46" s="24">
        <v>22.909089999999999</v>
      </c>
      <c r="Q46" s="21">
        <v>8.0617450000000002</v>
      </c>
      <c r="R46" s="21">
        <v>24</v>
      </c>
      <c r="S46" s="21">
        <v>14</v>
      </c>
      <c r="T46" s="20">
        <v>11</v>
      </c>
      <c r="U46" s="21">
        <v>28</v>
      </c>
      <c r="V46" s="21">
        <v>4</v>
      </c>
      <c r="W46" s="24">
        <v>17.454545</v>
      </c>
      <c r="X46" s="21">
        <v>7.2908860000000004</v>
      </c>
      <c r="Y46" s="21">
        <v>16</v>
      </c>
      <c r="Z46" s="21">
        <v>16</v>
      </c>
      <c r="AA46" s="20">
        <v>11</v>
      </c>
      <c r="AB46" s="21">
        <v>36.5</v>
      </c>
      <c r="AC46" s="21">
        <v>25.5</v>
      </c>
      <c r="AD46" s="24">
        <v>30.681818</v>
      </c>
      <c r="AE46" s="21">
        <v>3.2070419999999999</v>
      </c>
      <c r="AF46" s="21">
        <v>31.5</v>
      </c>
      <c r="AG46" s="21">
        <v>31.5</v>
      </c>
      <c r="AH46" s="25">
        <f t="shared" si="1"/>
        <v>31.443181249999995</v>
      </c>
    </row>
    <row r="47" spans="1:34" ht="20" customHeight="1" x14ac:dyDescent="0.4">
      <c r="A47" s="90">
        <v>41</v>
      </c>
      <c r="B47" s="18" t="s">
        <v>75</v>
      </c>
      <c r="C47" s="13" t="s">
        <v>157</v>
      </c>
      <c r="D47" s="19" t="s">
        <v>76</v>
      </c>
      <c r="E47" s="19" t="s">
        <v>48</v>
      </c>
      <c r="F47" s="20">
        <v>15</v>
      </c>
      <c r="G47" s="21">
        <v>76</v>
      </c>
      <c r="H47" s="22">
        <v>30</v>
      </c>
      <c r="I47" s="23">
        <v>48</v>
      </c>
      <c r="J47" s="22">
        <v>11.747339999999999</v>
      </c>
      <c r="K47" s="22">
        <v>46</v>
      </c>
      <c r="L47" s="21">
        <v>38</v>
      </c>
      <c r="M47" s="20">
        <v>15</v>
      </c>
      <c r="N47" s="21">
        <v>42</v>
      </c>
      <c r="O47" s="21">
        <v>18</v>
      </c>
      <c r="P47" s="24">
        <v>26.533332999999999</v>
      </c>
      <c r="Q47" s="21">
        <v>7.570703</v>
      </c>
      <c r="R47" s="21">
        <v>22</v>
      </c>
      <c r="S47" s="21">
        <v>22</v>
      </c>
      <c r="T47" s="20">
        <v>15</v>
      </c>
      <c r="U47" s="21">
        <v>40</v>
      </c>
      <c r="V47" s="21">
        <v>4</v>
      </c>
      <c r="W47" s="24">
        <v>22.4</v>
      </c>
      <c r="X47" s="21">
        <v>11.2</v>
      </c>
      <c r="Y47" s="21">
        <v>24</v>
      </c>
      <c r="Z47" s="21">
        <v>16</v>
      </c>
      <c r="AA47" s="20">
        <v>15</v>
      </c>
      <c r="AB47" s="21">
        <v>37</v>
      </c>
      <c r="AC47" s="21">
        <v>17</v>
      </c>
      <c r="AD47" s="24">
        <v>28.466666</v>
      </c>
      <c r="AE47" s="21">
        <v>6.0179359999999997</v>
      </c>
      <c r="AF47" s="21">
        <v>31.5</v>
      </c>
      <c r="AG47" s="21">
        <v>31.5</v>
      </c>
      <c r="AH47" s="25">
        <f t="shared" si="1"/>
        <v>31.349999750000002</v>
      </c>
    </row>
    <row r="48" spans="1:34" ht="20" customHeight="1" x14ac:dyDescent="0.4">
      <c r="A48" s="90">
        <v>42</v>
      </c>
      <c r="B48" s="18" t="s">
        <v>51</v>
      </c>
      <c r="C48" s="13" t="s">
        <v>151</v>
      </c>
      <c r="D48" s="19" t="s">
        <v>52</v>
      </c>
      <c r="E48" s="19" t="s">
        <v>43</v>
      </c>
      <c r="F48" s="20">
        <v>17</v>
      </c>
      <c r="G48" s="21">
        <v>76</v>
      </c>
      <c r="H48" s="22">
        <v>24</v>
      </c>
      <c r="I48" s="23">
        <v>47.117646999999998</v>
      </c>
      <c r="J48" s="22">
        <v>13.568485000000001</v>
      </c>
      <c r="K48" s="22">
        <v>45</v>
      </c>
      <c r="L48" s="21">
        <v>50</v>
      </c>
      <c r="M48" s="20">
        <v>17</v>
      </c>
      <c r="N48" s="21">
        <v>44</v>
      </c>
      <c r="O48" s="21">
        <v>14</v>
      </c>
      <c r="P48" s="24">
        <v>26.705881999999999</v>
      </c>
      <c r="Q48" s="21">
        <v>7.2254829999999997</v>
      </c>
      <c r="R48" s="21">
        <v>26</v>
      </c>
      <c r="S48" s="21">
        <v>26</v>
      </c>
      <c r="T48" s="20">
        <v>17</v>
      </c>
      <c r="U48" s="21">
        <v>36</v>
      </c>
      <c r="V48" s="21">
        <v>8</v>
      </c>
      <c r="W48" s="24">
        <v>22.823529000000001</v>
      </c>
      <c r="X48" s="21">
        <v>8.6516590000000004</v>
      </c>
      <c r="Y48" s="21">
        <v>24</v>
      </c>
      <c r="Z48" s="21">
        <v>24</v>
      </c>
      <c r="AA48" s="20">
        <v>17</v>
      </c>
      <c r="AB48" s="21">
        <v>41</v>
      </c>
      <c r="AC48" s="21">
        <v>18</v>
      </c>
      <c r="AD48" s="24">
        <v>28.617647000000002</v>
      </c>
      <c r="AE48" s="21">
        <v>6.1537389999999998</v>
      </c>
      <c r="AF48" s="21">
        <v>28</v>
      </c>
      <c r="AG48" s="21">
        <v>25</v>
      </c>
      <c r="AH48" s="25">
        <f t="shared" si="1"/>
        <v>31.316176249999998</v>
      </c>
    </row>
    <row r="49" spans="1:34" ht="20" customHeight="1" x14ac:dyDescent="0.4">
      <c r="A49" s="90">
        <v>43</v>
      </c>
      <c r="B49" s="18" t="s">
        <v>83</v>
      </c>
      <c r="C49" s="13" t="s">
        <v>158</v>
      </c>
      <c r="D49" s="19" t="s">
        <v>84</v>
      </c>
      <c r="E49" s="19" t="s">
        <v>72</v>
      </c>
      <c r="F49" s="20">
        <v>18</v>
      </c>
      <c r="G49" s="21">
        <v>82</v>
      </c>
      <c r="H49" s="22">
        <v>25</v>
      </c>
      <c r="I49" s="23">
        <v>51.111111000000001</v>
      </c>
      <c r="J49" s="22">
        <v>14.118107999999999</v>
      </c>
      <c r="K49" s="22">
        <v>53</v>
      </c>
      <c r="L49" s="21">
        <v>58</v>
      </c>
      <c r="M49" s="20">
        <v>18</v>
      </c>
      <c r="N49" s="21">
        <v>44</v>
      </c>
      <c r="O49" s="21">
        <v>14</v>
      </c>
      <c r="P49" s="24">
        <v>26.777777</v>
      </c>
      <c r="Q49" s="21">
        <v>6.7375850000000002</v>
      </c>
      <c r="R49" s="21">
        <v>27</v>
      </c>
      <c r="S49" s="21">
        <v>28</v>
      </c>
      <c r="T49" s="20">
        <v>18</v>
      </c>
      <c r="U49" s="21">
        <v>32</v>
      </c>
      <c r="V49" s="21">
        <v>8</v>
      </c>
      <c r="W49" s="24">
        <v>19.111111000000001</v>
      </c>
      <c r="X49" s="21">
        <v>8.171011</v>
      </c>
      <c r="Y49" s="21">
        <v>18</v>
      </c>
      <c r="Z49" s="21">
        <v>28</v>
      </c>
      <c r="AA49" s="20">
        <v>18</v>
      </c>
      <c r="AB49" s="21">
        <v>38.5</v>
      </c>
      <c r="AC49" s="21">
        <v>14.5</v>
      </c>
      <c r="AD49" s="24">
        <v>27.722221999999999</v>
      </c>
      <c r="AE49" s="21">
        <v>6.3338200000000002</v>
      </c>
      <c r="AF49" s="21">
        <v>28.25</v>
      </c>
      <c r="AG49" s="21">
        <v>24</v>
      </c>
      <c r="AH49" s="25">
        <f t="shared" si="1"/>
        <v>31.180555250000001</v>
      </c>
    </row>
    <row r="50" spans="1:34" ht="20" customHeight="1" x14ac:dyDescent="0.4">
      <c r="A50" s="90">
        <v>44</v>
      </c>
      <c r="B50" s="18" t="s">
        <v>125</v>
      </c>
      <c r="C50" s="13" t="s">
        <v>153</v>
      </c>
      <c r="D50" s="19" t="s">
        <v>126</v>
      </c>
      <c r="E50" s="19" t="s">
        <v>29</v>
      </c>
      <c r="F50" s="20">
        <v>8</v>
      </c>
      <c r="G50" s="21">
        <v>64</v>
      </c>
      <c r="H50" s="22">
        <v>29</v>
      </c>
      <c r="I50" s="23">
        <v>45.5</v>
      </c>
      <c r="J50" s="22">
        <v>11.313708</v>
      </c>
      <c r="K50" s="22">
        <v>46</v>
      </c>
      <c r="L50" s="21">
        <v>35</v>
      </c>
      <c r="M50" s="20">
        <v>8</v>
      </c>
      <c r="N50" s="21">
        <v>32</v>
      </c>
      <c r="O50" s="21">
        <v>14</v>
      </c>
      <c r="P50" s="24">
        <v>26.5</v>
      </c>
      <c r="Q50" s="21">
        <v>5.3619019999999997</v>
      </c>
      <c r="R50" s="21">
        <v>28</v>
      </c>
      <c r="S50" s="21">
        <v>30</v>
      </c>
      <c r="T50" s="20">
        <v>8</v>
      </c>
      <c r="U50" s="21">
        <v>36</v>
      </c>
      <c r="V50" s="21">
        <v>16</v>
      </c>
      <c r="W50" s="24">
        <v>23</v>
      </c>
      <c r="X50" s="21">
        <v>6.2449969999999997</v>
      </c>
      <c r="Y50" s="21">
        <v>22</v>
      </c>
      <c r="Z50" s="21">
        <v>16</v>
      </c>
      <c r="AA50" s="20">
        <v>8</v>
      </c>
      <c r="AB50" s="21">
        <v>39.5</v>
      </c>
      <c r="AC50" s="21">
        <v>18.5</v>
      </c>
      <c r="AD50" s="24">
        <v>29.5625</v>
      </c>
      <c r="AE50" s="21">
        <v>6.5404390000000001</v>
      </c>
      <c r="AF50" s="21">
        <v>30</v>
      </c>
      <c r="AG50" s="26" t="s">
        <v>30</v>
      </c>
      <c r="AH50" s="25">
        <f t="shared" si="1"/>
        <v>31.140625</v>
      </c>
    </row>
    <row r="51" spans="1:34" ht="20" customHeight="1" x14ac:dyDescent="0.4">
      <c r="A51" s="90">
        <v>45</v>
      </c>
      <c r="B51" s="18" t="s">
        <v>34</v>
      </c>
      <c r="C51" s="13" t="s">
        <v>149</v>
      </c>
      <c r="D51" s="19" t="s">
        <v>35</v>
      </c>
      <c r="E51" s="19" t="s">
        <v>29</v>
      </c>
      <c r="F51" s="20">
        <v>16</v>
      </c>
      <c r="G51" s="21">
        <v>68</v>
      </c>
      <c r="H51" s="22">
        <v>31</v>
      </c>
      <c r="I51" s="23">
        <v>47</v>
      </c>
      <c r="J51" s="22">
        <v>11.826876</v>
      </c>
      <c r="K51" s="22">
        <v>47</v>
      </c>
      <c r="L51" s="21">
        <v>31</v>
      </c>
      <c r="M51" s="20">
        <v>16</v>
      </c>
      <c r="N51" s="21">
        <v>36</v>
      </c>
      <c r="O51" s="21">
        <v>14</v>
      </c>
      <c r="P51" s="24">
        <v>28.125</v>
      </c>
      <c r="Q51" s="21">
        <v>5.5438590000000003</v>
      </c>
      <c r="R51" s="21">
        <v>29</v>
      </c>
      <c r="S51" s="21">
        <v>26</v>
      </c>
      <c r="T51" s="20">
        <v>16</v>
      </c>
      <c r="U51" s="21">
        <v>40</v>
      </c>
      <c r="V51" s="21">
        <v>8</v>
      </c>
      <c r="W51" s="24">
        <v>21.25</v>
      </c>
      <c r="X51" s="21">
        <v>7.3100949999999996</v>
      </c>
      <c r="Y51" s="21">
        <v>24</v>
      </c>
      <c r="Z51" s="21">
        <v>24</v>
      </c>
      <c r="AA51" s="20">
        <v>16</v>
      </c>
      <c r="AB51" s="21">
        <v>36.5</v>
      </c>
      <c r="AC51" s="21">
        <v>17</v>
      </c>
      <c r="AD51" s="24">
        <v>27.90625</v>
      </c>
      <c r="AE51" s="21">
        <v>5.3009979999999999</v>
      </c>
      <c r="AF51" s="21">
        <v>27.5</v>
      </c>
      <c r="AG51" s="21">
        <v>29.5</v>
      </c>
      <c r="AH51" s="25">
        <f t="shared" si="1"/>
        <v>31.0703125</v>
      </c>
    </row>
    <row r="52" spans="1:34" ht="20" customHeight="1" x14ac:dyDescent="0.4">
      <c r="A52" s="90">
        <v>46</v>
      </c>
      <c r="B52" s="18" t="s">
        <v>143</v>
      </c>
      <c r="C52" s="13" t="s">
        <v>154</v>
      </c>
      <c r="D52" s="19" t="s">
        <v>144</v>
      </c>
      <c r="E52" s="19" t="s">
        <v>48</v>
      </c>
      <c r="F52" s="20">
        <v>26</v>
      </c>
      <c r="G52" s="21">
        <v>77</v>
      </c>
      <c r="H52" s="22">
        <v>25</v>
      </c>
      <c r="I52" s="23">
        <v>48.192307</v>
      </c>
      <c r="J52" s="22">
        <v>12.615679999999999</v>
      </c>
      <c r="K52" s="22">
        <v>47.5</v>
      </c>
      <c r="L52" s="21">
        <v>32</v>
      </c>
      <c r="M52" s="20">
        <v>26</v>
      </c>
      <c r="N52" s="21">
        <v>46</v>
      </c>
      <c r="O52" s="21">
        <v>14</v>
      </c>
      <c r="P52" s="24">
        <v>28.307691999999999</v>
      </c>
      <c r="Q52" s="21">
        <v>8.1276790000000005</v>
      </c>
      <c r="R52" s="21">
        <v>28</v>
      </c>
      <c r="S52" s="21">
        <v>22</v>
      </c>
      <c r="T52" s="20">
        <v>26</v>
      </c>
      <c r="U52" s="21">
        <v>36</v>
      </c>
      <c r="V52" s="21">
        <v>4</v>
      </c>
      <c r="W52" s="24">
        <v>18.307691999999999</v>
      </c>
      <c r="X52" s="21">
        <v>8.0897330000000007</v>
      </c>
      <c r="Y52" s="21">
        <v>16</v>
      </c>
      <c r="Z52" s="21">
        <v>12</v>
      </c>
      <c r="AA52" s="20">
        <v>26</v>
      </c>
      <c r="AB52" s="21">
        <v>45</v>
      </c>
      <c r="AC52" s="21">
        <v>16.5</v>
      </c>
      <c r="AD52" s="24">
        <v>29.307691999999999</v>
      </c>
      <c r="AE52" s="21">
        <v>6.9753379999999998</v>
      </c>
      <c r="AF52" s="21">
        <v>28.25</v>
      </c>
      <c r="AG52" s="21">
        <v>27.5</v>
      </c>
      <c r="AH52" s="25">
        <f t="shared" si="1"/>
        <v>31.028845750000002</v>
      </c>
    </row>
    <row r="53" spans="1:34" ht="20" customHeight="1" x14ac:dyDescent="0.4">
      <c r="A53" s="90">
        <v>47</v>
      </c>
      <c r="B53" s="18" t="s">
        <v>95</v>
      </c>
      <c r="C53" s="13" t="s">
        <v>151</v>
      </c>
      <c r="D53" s="19" t="s">
        <v>96</v>
      </c>
      <c r="E53" s="19" t="s">
        <v>43</v>
      </c>
      <c r="F53" s="20">
        <v>25</v>
      </c>
      <c r="G53" s="21">
        <v>76</v>
      </c>
      <c r="H53" s="22">
        <v>20</v>
      </c>
      <c r="I53" s="23">
        <v>47.4</v>
      </c>
      <c r="J53" s="22">
        <v>11.516944000000001</v>
      </c>
      <c r="K53" s="22">
        <v>45</v>
      </c>
      <c r="L53" s="21">
        <v>44</v>
      </c>
      <c r="M53" s="20">
        <v>25</v>
      </c>
      <c r="N53" s="21">
        <v>36</v>
      </c>
      <c r="O53" s="21">
        <v>12</v>
      </c>
      <c r="P53" s="24">
        <v>27.04</v>
      </c>
      <c r="Q53" s="21">
        <v>5.7444230000000003</v>
      </c>
      <c r="R53" s="21">
        <v>28</v>
      </c>
      <c r="S53" s="21">
        <v>28</v>
      </c>
      <c r="T53" s="20">
        <v>25</v>
      </c>
      <c r="U53" s="21">
        <v>36</v>
      </c>
      <c r="V53" s="21">
        <v>8</v>
      </c>
      <c r="W53" s="24">
        <v>21.76</v>
      </c>
      <c r="X53" s="21">
        <v>8.7694010000000002</v>
      </c>
      <c r="Y53" s="21">
        <v>24</v>
      </c>
      <c r="Z53" s="21">
        <v>12</v>
      </c>
      <c r="AA53" s="20">
        <v>25</v>
      </c>
      <c r="AB53" s="21">
        <v>36</v>
      </c>
      <c r="AC53" s="21">
        <v>16.5</v>
      </c>
      <c r="AD53" s="24">
        <v>26.8</v>
      </c>
      <c r="AE53" s="21">
        <v>5.1555790000000004</v>
      </c>
      <c r="AF53" s="21">
        <v>26</v>
      </c>
      <c r="AG53" s="21">
        <v>23</v>
      </c>
      <c r="AH53" s="25">
        <f t="shared" si="1"/>
        <v>30.75</v>
      </c>
    </row>
    <row r="54" spans="1:34" ht="20" customHeight="1" x14ac:dyDescent="0.4">
      <c r="A54" s="90">
        <v>48</v>
      </c>
      <c r="B54" s="18" t="s">
        <v>55</v>
      </c>
      <c r="C54" s="13" t="s">
        <v>151</v>
      </c>
      <c r="D54" s="19" t="s">
        <v>56</v>
      </c>
      <c r="E54" s="19" t="s">
        <v>43</v>
      </c>
      <c r="F54" s="20">
        <v>19</v>
      </c>
      <c r="G54" s="21">
        <v>80</v>
      </c>
      <c r="H54" s="22">
        <v>17</v>
      </c>
      <c r="I54" s="23">
        <v>49.473683999999999</v>
      </c>
      <c r="J54" s="22">
        <v>19.429680000000001</v>
      </c>
      <c r="K54" s="22">
        <v>47</v>
      </c>
      <c r="L54" s="26" t="s">
        <v>30</v>
      </c>
      <c r="M54" s="20">
        <v>19</v>
      </c>
      <c r="N54" s="21">
        <v>32</v>
      </c>
      <c r="O54" s="21">
        <v>14</v>
      </c>
      <c r="P54" s="24">
        <v>23.368421000000001</v>
      </c>
      <c r="Q54" s="21">
        <v>5.1114990000000002</v>
      </c>
      <c r="R54" s="21">
        <v>24</v>
      </c>
      <c r="S54" s="21">
        <v>26</v>
      </c>
      <c r="T54" s="20">
        <v>19</v>
      </c>
      <c r="U54" s="21">
        <v>32</v>
      </c>
      <c r="V54" s="21">
        <v>4</v>
      </c>
      <c r="W54" s="24">
        <v>20.842105</v>
      </c>
      <c r="X54" s="21">
        <v>7.058128</v>
      </c>
      <c r="Y54" s="21">
        <v>20</v>
      </c>
      <c r="Z54" s="21">
        <v>20</v>
      </c>
      <c r="AA54" s="20">
        <v>19</v>
      </c>
      <c r="AB54" s="21">
        <v>41.5</v>
      </c>
      <c r="AC54" s="21">
        <v>21</v>
      </c>
      <c r="AD54" s="24">
        <v>29.18421</v>
      </c>
      <c r="AE54" s="21">
        <v>5.9298760000000001</v>
      </c>
      <c r="AF54" s="21">
        <v>28.5</v>
      </c>
      <c r="AG54" s="21">
        <v>28.5</v>
      </c>
      <c r="AH54" s="25">
        <f t="shared" si="1"/>
        <v>30.717105000000004</v>
      </c>
    </row>
    <row r="55" spans="1:34" ht="20" customHeight="1" x14ac:dyDescent="0.4">
      <c r="A55" s="90">
        <v>49</v>
      </c>
      <c r="B55" s="18" t="s">
        <v>36</v>
      </c>
      <c r="C55" s="13" t="s">
        <v>150</v>
      </c>
      <c r="D55" s="19" t="s">
        <v>37</v>
      </c>
      <c r="E55" s="19" t="s">
        <v>33</v>
      </c>
      <c r="F55" s="20">
        <v>5</v>
      </c>
      <c r="G55" s="21">
        <v>62</v>
      </c>
      <c r="H55" s="22">
        <v>28</v>
      </c>
      <c r="I55" s="23">
        <v>48.2</v>
      </c>
      <c r="J55" s="22">
        <v>11.668761</v>
      </c>
      <c r="K55" s="22">
        <v>48</v>
      </c>
      <c r="L55" s="26" t="s">
        <v>30</v>
      </c>
      <c r="M55" s="20">
        <v>5</v>
      </c>
      <c r="N55" s="21">
        <v>34</v>
      </c>
      <c r="O55" s="21">
        <v>22</v>
      </c>
      <c r="P55" s="24">
        <v>28</v>
      </c>
      <c r="Q55" s="21">
        <v>4.5607009999999999</v>
      </c>
      <c r="R55" s="21">
        <v>28</v>
      </c>
      <c r="S55" s="26" t="s">
        <v>30</v>
      </c>
      <c r="T55" s="20">
        <v>5</v>
      </c>
      <c r="U55" s="21">
        <v>32</v>
      </c>
      <c r="V55" s="21">
        <v>8</v>
      </c>
      <c r="W55" s="24">
        <v>23.2</v>
      </c>
      <c r="X55" s="21">
        <v>8.1584310000000002</v>
      </c>
      <c r="Y55" s="21">
        <v>24</v>
      </c>
      <c r="Z55" s="21">
        <v>24</v>
      </c>
      <c r="AA55" s="20">
        <v>5</v>
      </c>
      <c r="AB55" s="21">
        <v>40.5</v>
      </c>
      <c r="AC55" s="21">
        <v>8.5</v>
      </c>
      <c r="AD55" s="24">
        <v>23.1</v>
      </c>
      <c r="AE55" s="21">
        <v>10.312128</v>
      </c>
      <c r="AF55" s="21">
        <v>21.5</v>
      </c>
      <c r="AG55" s="26" t="s">
        <v>30</v>
      </c>
      <c r="AH55" s="25">
        <f t="shared" si="1"/>
        <v>30.625</v>
      </c>
    </row>
    <row r="56" spans="1:34" ht="20" customHeight="1" x14ac:dyDescent="0.4">
      <c r="A56" s="90">
        <v>50</v>
      </c>
      <c r="B56" s="18" t="s">
        <v>109</v>
      </c>
      <c r="C56" s="13" t="s">
        <v>43</v>
      </c>
      <c r="D56" s="19" t="s">
        <v>110</v>
      </c>
      <c r="E56" s="19" t="s">
        <v>43</v>
      </c>
      <c r="F56" s="20">
        <v>15</v>
      </c>
      <c r="G56" s="21">
        <v>61</v>
      </c>
      <c r="H56" s="22">
        <v>22</v>
      </c>
      <c r="I56" s="23">
        <v>41.533332999999999</v>
      </c>
      <c r="J56" s="22">
        <v>10.275321</v>
      </c>
      <c r="K56" s="22">
        <v>42</v>
      </c>
      <c r="L56" s="21">
        <v>44</v>
      </c>
      <c r="M56" s="20">
        <v>15</v>
      </c>
      <c r="N56" s="21">
        <v>40</v>
      </c>
      <c r="O56" s="21">
        <v>18</v>
      </c>
      <c r="P56" s="24">
        <v>27.866665999999999</v>
      </c>
      <c r="Q56" s="21">
        <v>5.7255760000000002</v>
      </c>
      <c r="R56" s="21">
        <v>28</v>
      </c>
      <c r="S56" s="21">
        <v>22</v>
      </c>
      <c r="T56" s="20">
        <v>15</v>
      </c>
      <c r="U56" s="21">
        <v>32</v>
      </c>
      <c r="V56" s="21">
        <v>8</v>
      </c>
      <c r="W56" s="24">
        <v>20.266666000000001</v>
      </c>
      <c r="X56" s="21">
        <v>7.6547729999999996</v>
      </c>
      <c r="Y56" s="21">
        <v>20</v>
      </c>
      <c r="Z56" s="21">
        <v>20</v>
      </c>
      <c r="AA56" s="20">
        <v>15</v>
      </c>
      <c r="AB56" s="21">
        <v>50</v>
      </c>
      <c r="AC56" s="21">
        <v>23</v>
      </c>
      <c r="AD56" s="24">
        <v>31.1</v>
      </c>
      <c r="AE56" s="21">
        <v>6.9166460000000001</v>
      </c>
      <c r="AF56" s="21">
        <v>29.5</v>
      </c>
      <c r="AG56" s="21">
        <v>25</v>
      </c>
      <c r="AH56" s="25">
        <f t="shared" si="1"/>
        <v>30.191666249999997</v>
      </c>
    </row>
    <row r="57" spans="1:34" ht="20" customHeight="1" x14ac:dyDescent="0.4">
      <c r="A57" s="90">
        <v>51</v>
      </c>
      <c r="B57" s="18" t="s">
        <v>113</v>
      </c>
      <c r="C57" s="13" t="s">
        <v>43</v>
      </c>
      <c r="D57" s="19" t="s">
        <v>114</v>
      </c>
      <c r="E57" s="19" t="s">
        <v>43</v>
      </c>
      <c r="F57" s="20">
        <v>23</v>
      </c>
      <c r="G57" s="21">
        <v>70</v>
      </c>
      <c r="H57" s="22">
        <v>21</v>
      </c>
      <c r="I57" s="23">
        <v>47.217390999999999</v>
      </c>
      <c r="J57" s="22">
        <v>12.816283</v>
      </c>
      <c r="K57" s="22">
        <v>51</v>
      </c>
      <c r="L57" s="21">
        <v>42</v>
      </c>
      <c r="M57" s="20">
        <v>23</v>
      </c>
      <c r="N57" s="21">
        <v>38</v>
      </c>
      <c r="O57" s="21">
        <v>16</v>
      </c>
      <c r="P57" s="24">
        <v>26.173912999999999</v>
      </c>
      <c r="Q57" s="21">
        <v>5.9538229999999999</v>
      </c>
      <c r="R57" s="21">
        <v>24</v>
      </c>
      <c r="S57" s="21">
        <v>24</v>
      </c>
      <c r="T57" s="20">
        <v>23</v>
      </c>
      <c r="U57" s="21">
        <v>36</v>
      </c>
      <c r="V57" s="21">
        <v>8</v>
      </c>
      <c r="W57" s="24">
        <v>18.260869</v>
      </c>
      <c r="X57" s="21">
        <v>8.3260579999999997</v>
      </c>
      <c r="Y57" s="21">
        <v>20</v>
      </c>
      <c r="Z57" s="21">
        <v>24</v>
      </c>
      <c r="AA57" s="20">
        <v>22</v>
      </c>
      <c r="AB57" s="21">
        <v>43</v>
      </c>
      <c r="AC57" s="21">
        <v>16.5</v>
      </c>
      <c r="AD57" s="24">
        <v>28.704545</v>
      </c>
      <c r="AE57" s="21">
        <v>5.499295</v>
      </c>
      <c r="AF57" s="21">
        <v>30.25</v>
      </c>
      <c r="AG57" s="21">
        <v>23</v>
      </c>
      <c r="AH57" s="25">
        <f t="shared" si="1"/>
        <v>30.089179499999997</v>
      </c>
    </row>
    <row r="58" spans="1:34" ht="20" customHeight="1" x14ac:dyDescent="0.4">
      <c r="A58" s="90">
        <v>52</v>
      </c>
      <c r="B58" s="18" t="s">
        <v>115</v>
      </c>
      <c r="C58" s="13" t="s">
        <v>160</v>
      </c>
      <c r="D58" s="19" t="s">
        <v>116</v>
      </c>
      <c r="E58" s="19" t="s">
        <v>29</v>
      </c>
      <c r="F58" s="20">
        <v>16</v>
      </c>
      <c r="G58" s="21">
        <v>61</v>
      </c>
      <c r="H58" s="22">
        <v>27</v>
      </c>
      <c r="I58" s="23">
        <v>44.625</v>
      </c>
      <c r="J58" s="22">
        <v>9.4331519999999998</v>
      </c>
      <c r="K58" s="22">
        <v>43.5</v>
      </c>
      <c r="L58" s="21">
        <v>43</v>
      </c>
      <c r="M58" s="20">
        <v>16</v>
      </c>
      <c r="N58" s="21">
        <v>34</v>
      </c>
      <c r="O58" s="21">
        <v>18</v>
      </c>
      <c r="P58" s="24">
        <v>25.25</v>
      </c>
      <c r="Q58" s="21">
        <v>4.5757510000000003</v>
      </c>
      <c r="R58" s="21">
        <v>25</v>
      </c>
      <c r="S58" s="21">
        <v>26</v>
      </c>
      <c r="T58" s="20">
        <v>16</v>
      </c>
      <c r="U58" s="21">
        <v>36</v>
      </c>
      <c r="V58" s="21">
        <v>8</v>
      </c>
      <c r="W58" s="24">
        <v>22.75</v>
      </c>
      <c r="X58" s="21">
        <v>7.964766</v>
      </c>
      <c r="Y58" s="21">
        <v>24</v>
      </c>
      <c r="Z58" s="21">
        <v>28</v>
      </c>
      <c r="AA58" s="20">
        <v>16</v>
      </c>
      <c r="AB58" s="21">
        <v>44</v>
      </c>
      <c r="AC58" s="21">
        <v>8.5</v>
      </c>
      <c r="AD58" s="24">
        <v>26.875</v>
      </c>
      <c r="AE58" s="21">
        <v>8.0263229999999997</v>
      </c>
      <c r="AF58" s="21">
        <v>27</v>
      </c>
      <c r="AG58" s="21">
        <v>32.5</v>
      </c>
      <c r="AH58" s="25">
        <f t="shared" si="1"/>
        <v>29.875</v>
      </c>
    </row>
    <row r="59" spans="1:34" ht="20" customHeight="1" x14ac:dyDescent="0.4">
      <c r="A59" s="90">
        <v>53</v>
      </c>
      <c r="B59" s="18" t="s">
        <v>70</v>
      </c>
      <c r="C59" s="13" t="s">
        <v>156</v>
      </c>
      <c r="D59" s="19" t="s">
        <v>71</v>
      </c>
      <c r="E59" s="19" t="s">
        <v>72</v>
      </c>
      <c r="F59" s="20">
        <v>7</v>
      </c>
      <c r="G59" s="21">
        <v>60</v>
      </c>
      <c r="H59" s="22">
        <v>31</v>
      </c>
      <c r="I59" s="23">
        <v>41.428570999999998</v>
      </c>
      <c r="J59" s="22">
        <v>9.5447380000000006</v>
      </c>
      <c r="K59" s="22">
        <v>37</v>
      </c>
      <c r="L59" s="26" t="s">
        <v>30</v>
      </c>
      <c r="M59" s="20">
        <v>7</v>
      </c>
      <c r="N59" s="21">
        <v>32</v>
      </c>
      <c r="O59" s="21">
        <v>28</v>
      </c>
      <c r="P59" s="24">
        <v>29.714285</v>
      </c>
      <c r="Q59" s="21">
        <v>1.2777529999999999</v>
      </c>
      <c r="R59" s="21">
        <v>30</v>
      </c>
      <c r="S59" s="21">
        <v>30</v>
      </c>
      <c r="T59" s="20">
        <v>7</v>
      </c>
      <c r="U59" s="21">
        <v>32</v>
      </c>
      <c r="V59" s="21">
        <v>8</v>
      </c>
      <c r="W59" s="24">
        <v>21.142856999999999</v>
      </c>
      <c r="X59" s="21">
        <v>7.3178559999999999</v>
      </c>
      <c r="Y59" s="21">
        <v>20</v>
      </c>
      <c r="Z59" s="21">
        <v>20</v>
      </c>
      <c r="AA59" s="20">
        <v>7</v>
      </c>
      <c r="AB59" s="21">
        <v>34</v>
      </c>
      <c r="AC59" s="21">
        <v>17.5</v>
      </c>
      <c r="AD59" s="24">
        <v>26.857142</v>
      </c>
      <c r="AE59" s="21">
        <v>5.816935</v>
      </c>
      <c r="AF59" s="21">
        <v>29</v>
      </c>
      <c r="AG59" s="26" t="s">
        <v>30</v>
      </c>
      <c r="AH59" s="25">
        <f t="shared" si="1"/>
        <v>29.785713749999996</v>
      </c>
    </row>
    <row r="60" spans="1:34" ht="20" customHeight="1" x14ac:dyDescent="0.4">
      <c r="A60" s="90">
        <v>54</v>
      </c>
      <c r="B60" s="18" t="s">
        <v>46</v>
      </c>
      <c r="C60" s="13" t="s">
        <v>48</v>
      </c>
      <c r="D60" s="19" t="s">
        <v>47</v>
      </c>
      <c r="E60" s="19" t="s">
        <v>48</v>
      </c>
      <c r="F60" s="20">
        <v>10</v>
      </c>
      <c r="G60" s="21">
        <v>64</v>
      </c>
      <c r="H60" s="22">
        <v>28</v>
      </c>
      <c r="I60" s="23">
        <v>44.8</v>
      </c>
      <c r="J60" s="22">
        <v>9.4530410000000007</v>
      </c>
      <c r="K60" s="22">
        <v>43</v>
      </c>
      <c r="L60" s="21">
        <v>43</v>
      </c>
      <c r="M60" s="20">
        <v>10</v>
      </c>
      <c r="N60" s="21">
        <v>46</v>
      </c>
      <c r="O60" s="21">
        <v>16</v>
      </c>
      <c r="P60" s="24">
        <v>27.4</v>
      </c>
      <c r="Q60" s="21">
        <v>8.1018509999999999</v>
      </c>
      <c r="R60" s="21">
        <v>27</v>
      </c>
      <c r="S60" s="21">
        <v>22</v>
      </c>
      <c r="T60" s="20">
        <v>10</v>
      </c>
      <c r="U60" s="21">
        <v>32</v>
      </c>
      <c r="V60" s="21">
        <v>12</v>
      </c>
      <c r="W60" s="24">
        <v>19.600000000000001</v>
      </c>
      <c r="X60" s="21">
        <v>5.4990899999999998</v>
      </c>
      <c r="Y60" s="21">
        <v>18</v>
      </c>
      <c r="Z60" s="21">
        <v>16</v>
      </c>
      <c r="AA60" s="20">
        <v>10</v>
      </c>
      <c r="AB60" s="21">
        <v>37</v>
      </c>
      <c r="AC60" s="21">
        <v>20.5</v>
      </c>
      <c r="AD60" s="24">
        <v>26.6</v>
      </c>
      <c r="AE60" s="21">
        <v>4.9132470000000001</v>
      </c>
      <c r="AF60" s="21">
        <v>26.5</v>
      </c>
      <c r="AG60" s="21">
        <v>20.5</v>
      </c>
      <c r="AH60" s="25">
        <f t="shared" si="1"/>
        <v>29.599999999999994</v>
      </c>
    </row>
    <row r="61" spans="1:34" ht="20" customHeight="1" x14ac:dyDescent="0.4">
      <c r="A61" s="90">
        <v>55</v>
      </c>
      <c r="B61" s="18" t="s">
        <v>139</v>
      </c>
      <c r="C61" s="13" t="s">
        <v>43</v>
      </c>
      <c r="D61" s="19" t="s">
        <v>140</v>
      </c>
      <c r="E61" s="19" t="s">
        <v>43</v>
      </c>
      <c r="F61" s="20">
        <v>36</v>
      </c>
      <c r="G61" s="21">
        <v>79</v>
      </c>
      <c r="H61" s="22">
        <v>18</v>
      </c>
      <c r="I61" s="23">
        <v>42.055554999999998</v>
      </c>
      <c r="J61" s="22">
        <v>13.14438</v>
      </c>
      <c r="K61" s="22">
        <v>40.5</v>
      </c>
      <c r="L61" s="21">
        <v>28</v>
      </c>
      <c r="M61" s="20">
        <v>36</v>
      </c>
      <c r="N61" s="21">
        <v>40</v>
      </c>
      <c r="O61" s="21">
        <v>14</v>
      </c>
      <c r="P61" s="24">
        <v>27.277777</v>
      </c>
      <c r="Q61" s="21">
        <v>6.1491239999999996</v>
      </c>
      <c r="R61" s="21">
        <v>26</v>
      </c>
      <c r="S61" s="21">
        <v>32</v>
      </c>
      <c r="T61" s="20">
        <v>36</v>
      </c>
      <c r="U61" s="21">
        <v>48</v>
      </c>
      <c r="V61" s="21">
        <v>8</v>
      </c>
      <c r="W61" s="24">
        <v>19.777777</v>
      </c>
      <c r="X61" s="21">
        <v>7.7140240000000002</v>
      </c>
      <c r="Y61" s="21">
        <v>16</v>
      </c>
      <c r="Z61" s="21">
        <v>16</v>
      </c>
      <c r="AA61" s="20">
        <v>36</v>
      </c>
      <c r="AB61" s="21">
        <v>51</v>
      </c>
      <c r="AC61" s="21">
        <v>16</v>
      </c>
      <c r="AD61" s="24">
        <v>28.541665999999999</v>
      </c>
      <c r="AE61" s="21">
        <v>6.860087</v>
      </c>
      <c r="AF61" s="21">
        <v>26.75</v>
      </c>
      <c r="AG61" s="21">
        <v>23.5</v>
      </c>
      <c r="AH61" s="25">
        <f t="shared" si="1"/>
        <v>29.413193749999998</v>
      </c>
    </row>
    <row r="62" spans="1:34" ht="20" customHeight="1" x14ac:dyDescent="0.4">
      <c r="A62" s="90">
        <v>56</v>
      </c>
      <c r="B62" s="18" t="s">
        <v>87</v>
      </c>
      <c r="C62" s="14" t="s">
        <v>159</v>
      </c>
      <c r="D62" s="19" t="s">
        <v>88</v>
      </c>
      <c r="E62" s="19" t="s">
        <v>65</v>
      </c>
      <c r="F62" s="20">
        <v>3</v>
      </c>
      <c r="G62" s="21">
        <v>52</v>
      </c>
      <c r="H62" s="22">
        <v>33</v>
      </c>
      <c r="I62" s="23">
        <v>44.666665999999999</v>
      </c>
      <c r="J62" s="22">
        <v>8.3399970000000003</v>
      </c>
      <c r="K62" s="22">
        <v>49</v>
      </c>
      <c r="L62" s="26" t="s">
        <v>30</v>
      </c>
      <c r="M62" s="20">
        <v>3</v>
      </c>
      <c r="N62" s="21">
        <v>38</v>
      </c>
      <c r="O62" s="21">
        <v>30</v>
      </c>
      <c r="P62" s="24">
        <v>33.333333000000003</v>
      </c>
      <c r="Q62" s="21">
        <v>3.399346</v>
      </c>
      <c r="R62" s="21">
        <v>32</v>
      </c>
      <c r="S62" s="26" t="s">
        <v>30</v>
      </c>
      <c r="T62" s="20">
        <v>3</v>
      </c>
      <c r="U62" s="21">
        <v>20</v>
      </c>
      <c r="V62" s="21">
        <v>12</v>
      </c>
      <c r="W62" s="24">
        <v>14.666665999999999</v>
      </c>
      <c r="X62" s="21">
        <v>3.771236</v>
      </c>
      <c r="Y62" s="21">
        <v>12</v>
      </c>
      <c r="Z62" s="21">
        <v>12</v>
      </c>
      <c r="AA62" s="20">
        <v>3</v>
      </c>
      <c r="AB62" s="21">
        <v>25.5</v>
      </c>
      <c r="AC62" s="21">
        <v>19</v>
      </c>
      <c r="AD62" s="24">
        <v>22.333333</v>
      </c>
      <c r="AE62" s="21">
        <v>2.6562290000000002</v>
      </c>
      <c r="AF62" s="21">
        <v>22.5</v>
      </c>
      <c r="AG62" s="26" t="s">
        <v>30</v>
      </c>
      <c r="AH62" s="25">
        <f t="shared" si="1"/>
        <v>28.749999499999998</v>
      </c>
    </row>
    <row r="63" spans="1:34" ht="0" hidden="1" customHeight="1" x14ac:dyDescent="0.15">
      <c r="AH63" s="17" t="e">
        <f t="shared" ref="AH63" si="2">AVERAGE(I63,P63,W63,AD63)</f>
        <v>#DIV/0!</v>
      </c>
    </row>
  </sheetData>
  <sortState ref="A7:BD62">
    <sortCondition descending="1" ref="BD7:BD62"/>
  </sortState>
  <mergeCells count="13">
    <mergeCell ref="AH3:AH6"/>
    <mergeCell ref="A1:L1"/>
    <mergeCell ref="A2:L2"/>
    <mergeCell ref="A5:E5"/>
    <mergeCell ref="A6:E6"/>
    <mergeCell ref="A3:A4"/>
    <mergeCell ref="T3:Z3"/>
    <mergeCell ref="AA3:AG3"/>
    <mergeCell ref="B3:B4"/>
    <mergeCell ref="D3:D4"/>
    <mergeCell ref="M3:S3"/>
    <mergeCell ref="F3:L3"/>
    <mergeCell ref="C3:C4"/>
  </mergeCells>
  <pageMargins left="1" right="1" top="1" bottom="1.30729527559055" header="1" footer="1"/>
  <pageSetup orientation="portrait" horizontalDpi="300" verticalDpi="300"/>
  <headerFooter alignWithMargins="0">
    <oddFooter>&amp;L&amp;"Tahoma,Bold"&amp;8 Run by (UserID) : 
&amp;"-,Bold"4901 
&amp;"-,Bold Italic"[รายงานนี้ออกโดยระบบรายงานอัตโนมัติ :RPS] &amp;C&amp;"Tahoma,Bold"&amp;8 หน้า 
&amp;"-,Regular"&amp;P 
&amp;"-,Bold"จาก 
&amp;"-,Regular"&amp;N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06F67-CCC7-964A-9329-186828B164E1}">
  <dimension ref="A1:O65"/>
  <sheetViews>
    <sheetView showGridLines="0" zoomScale="80" zoomScaleNormal="80" workbookViewId="0">
      <pane ySplit="8" topLeftCell="A9" activePane="bottomLeft" state="frozen"/>
      <selection pane="bottomLeft" activeCell="A7" sqref="A7:E7"/>
    </sheetView>
  </sheetViews>
  <sheetFormatPr baseColWidth="10" defaultColWidth="8.83203125" defaultRowHeight="24" x14ac:dyDescent="0.4"/>
  <cols>
    <col min="1" max="1" width="5.33203125" style="235" customWidth="1"/>
    <col min="2" max="2" width="9.83203125" style="236" customWidth="1"/>
    <col min="3" max="3" width="12" style="236" customWidth="1"/>
    <col min="4" max="4" width="16" style="236" customWidth="1"/>
    <col min="5" max="5" width="8.33203125" style="236" customWidth="1"/>
    <col min="6" max="6" width="6.33203125" style="255" customWidth="1"/>
    <col min="7" max="11" width="5.33203125" style="240" customWidth="1"/>
    <col min="12" max="12" width="7.1640625" style="256" customWidth="1"/>
    <col min="13" max="13" width="8.83203125" style="235"/>
    <col min="14" max="16384" width="8.83203125" style="9"/>
  </cols>
  <sheetData>
    <row r="1" spans="1:15" ht="1.75" customHeight="1" x14ac:dyDescent="0.4"/>
    <row r="2" spans="1:15" ht="2.25" customHeight="1" x14ac:dyDescent="0.4">
      <c r="A2" s="237"/>
      <c r="B2" s="237"/>
      <c r="C2" s="237"/>
      <c r="D2" s="237"/>
    </row>
    <row r="3" spans="1:15" ht="25" customHeight="1" x14ac:dyDescent="0.45">
      <c r="A3" s="180" t="s">
        <v>169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58"/>
    </row>
    <row r="4" spans="1:15" ht="30" customHeight="1" x14ac:dyDescent="0.45">
      <c r="A4" s="180" t="s">
        <v>165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59"/>
    </row>
    <row r="5" spans="1:15" ht="25" customHeight="1" x14ac:dyDescent="0.3">
      <c r="A5" s="187" t="s">
        <v>164</v>
      </c>
      <c r="B5" s="261" t="s">
        <v>11</v>
      </c>
      <c r="C5" s="261" t="s">
        <v>162</v>
      </c>
      <c r="D5" s="261" t="s">
        <v>12</v>
      </c>
      <c r="E5" s="261" t="s">
        <v>14</v>
      </c>
      <c r="F5" s="234" t="s">
        <v>19</v>
      </c>
      <c r="G5" s="264" t="s">
        <v>168</v>
      </c>
      <c r="H5" s="264"/>
      <c r="I5" s="264"/>
      <c r="J5" s="264"/>
      <c r="K5" s="265" t="s">
        <v>163</v>
      </c>
      <c r="L5" s="238" t="s">
        <v>170</v>
      </c>
    </row>
    <row r="6" spans="1:15" ht="41" customHeight="1" x14ac:dyDescent="0.3">
      <c r="A6" s="187"/>
      <c r="B6" s="262"/>
      <c r="C6" s="261"/>
      <c r="D6" s="262"/>
      <c r="E6" s="261"/>
      <c r="F6" s="234"/>
      <c r="G6" s="243" t="s">
        <v>203</v>
      </c>
      <c r="H6" s="266" t="s">
        <v>200</v>
      </c>
      <c r="I6" s="243" t="s">
        <v>201</v>
      </c>
      <c r="J6" s="243" t="s">
        <v>202</v>
      </c>
      <c r="K6" s="265"/>
      <c r="L6" s="241" t="s">
        <v>204</v>
      </c>
    </row>
    <row r="7" spans="1:15" ht="26" customHeight="1" x14ac:dyDescent="0.3">
      <c r="A7" s="188" t="s">
        <v>166</v>
      </c>
      <c r="B7" s="188"/>
      <c r="C7" s="188"/>
      <c r="D7" s="188"/>
      <c r="E7" s="188"/>
      <c r="F7" s="242">
        <v>665638</v>
      </c>
      <c r="G7" s="243">
        <v>55.14</v>
      </c>
      <c r="H7" s="243">
        <v>33.25</v>
      </c>
      <c r="I7" s="243">
        <v>26.73</v>
      </c>
      <c r="J7" s="243">
        <v>30.07</v>
      </c>
      <c r="K7" s="244">
        <f>AVERAGE(G7:J7)</f>
        <v>36.297499999999999</v>
      </c>
      <c r="L7" s="241"/>
    </row>
    <row r="8" spans="1:15" ht="25" customHeight="1" x14ac:dyDescent="0.3">
      <c r="A8" s="188" t="s">
        <v>167</v>
      </c>
      <c r="B8" s="188"/>
      <c r="C8" s="188"/>
      <c r="D8" s="188"/>
      <c r="E8" s="188"/>
      <c r="F8" s="257">
        <v>850</v>
      </c>
      <c r="G8" s="243">
        <v>51.88</v>
      </c>
      <c r="H8" s="243">
        <v>28.19</v>
      </c>
      <c r="I8" s="243">
        <v>22.1</v>
      </c>
      <c r="J8" s="243">
        <v>29.2</v>
      </c>
      <c r="K8" s="244">
        <f>AVERAGE(G8:J8)</f>
        <v>32.842500000000001</v>
      </c>
      <c r="L8" s="258">
        <f>K8-K7</f>
        <v>-3.4549999999999983</v>
      </c>
    </row>
    <row r="9" spans="1:15" ht="20" customHeight="1" x14ac:dyDescent="0.4">
      <c r="A9" s="239">
        <v>1</v>
      </c>
      <c r="B9" s="225" t="s">
        <v>41</v>
      </c>
      <c r="C9" s="226" t="s">
        <v>43</v>
      </c>
      <c r="D9" s="227" t="s">
        <v>42</v>
      </c>
      <c r="E9" s="227" t="s">
        <v>43</v>
      </c>
      <c r="F9" s="61">
        <v>22</v>
      </c>
      <c r="G9" s="245">
        <v>64.090908999999996</v>
      </c>
      <c r="H9" s="246">
        <v>32.272727000000003</v>
      </c>
      <c r="I9" s="246">
        <v>30.909089999999999</v>
      </c>
      <c r="J9" s="246">
        <v>30.477271999999999</v>
      </c>
      <c r="K9" s="247">
        <f>AVERAGE(G9,H9,I9,J9)</f>
        <v>39.437499500000001</v>
      </c>
      <c r="L9" s="263">
        <f>K9-36.3</f>
        <v>3.1374995000000041</v>
      </c>
    </row>
    <row r="10" spans="1:15" ht="20" customHeight="1" x14ac:dyDescent="0.4">
      <c r="A10" s="239">
        <v>2</v>
      </c>
      <c r="B10" s="225" t="s">
        <v>121</v>
      </c>
      <c r="C10" s="226" t="s">
        <v>158</v>
      </c>
      <c r="D10" s="227" t="s">
        <v>122</v>
      </c>
      <c r="E10" s="227" t="s">
        <v>72</v>
      </c>
      <c r="F10" s="61">
        <v>11</v>
      </c>
      <c r="G10" s="245">
        <v>61.818181000000003</v>
      </c>
      <c r="H10" s="246">
        <v>31.636362999999999</v>
      </c>
      <c r="I10" s="246">
        <v>23.272727</v>
      </c>
      <c r="J10" s="246">
        <v>32.772727000000003</v>
      </c>
      <c r="K10" s="247">
        <f>AVERAGE(G10,H10,I10,J10)</f>
        <v>37.374999500000001</v>
      </c>
      <c r="L10" s="263">
        <f>K10-36.3</f>
        <v>1.0749995000000041</v>
      </c>
    </row>
    <row r="11" spans="1:15" ht="20" customHeight="1" x14ac:dyDescent="0.4">
      <c r="A11" s="239">
        <v>3</v>
      </c>
      <c r="B11" s="225" t="s">
        <v>79</v>
      </c>
      <c r="C11" s="226" t="s">
        <v>155</v>
      </c>
      <c r="D11" s="227" t="s">
        <v>80</v>
      </c>
      <c r="E11" s="227" t="s">
        <v>65</v>
      </c>
      <c r="F11" s="61">
        <v>6</v>
      </c>
      <c r="G11" s="245">
        <v>59.5</v>
      </c>
      <c r="H11" s="246">
        <v>30</v>
      </c>
      <c r="I11" s="246">
        <v>25.333333</v>
      </c>
      <c r="J11" s="246">
        <v>31.833333</v>
      </c>
      <c r="K11" s="247">
        <f>AVERAGE(G11,H11,I11,J11)</f>
        <v>36.666666499999998</v>
      </c>
      <c r="L11" s="263">
        <f>K11-36.3</f>
        <v>0.36666650000000089</v>
      </c>
    </row>
    <row r="12" spans="1:15" ht="20" customHeight="1" x14ac:dyDescent="0.4">
      <c r="A12" s="239">
        <v>4</v>
      </c>
      <c r="B12" s="225" t="s">
        <v>66</v>
      </c>
      <c r="C12" s="226" t="s">
        <v>40</v>
      </c>
      <c r="D12" s="227" t="s">
        <v>67</v>
      </c>
      <c r="E12" s="227" t="s">
        <v>40</v>
      </c>
      <c r="F12" s="61">
        <v>16</v>
      </c>
      <c r="G12" s="245">
        <v>59.375</v>
      </c>
      <c r="H12" s="246">
        <v>33.625</v>
      </c>
      <c r="I12" s="246">
        <v>25.5</v>
      </c>
      <c r="J12" s="246">
        <v>27.90625</v>
      </c>
      <c r="K12" s="247">
        <f>AVERAGE(G12,H12,I12,J12)</f>
        <v>36.6015625</v>
      </c>
      <c r="L12" s="263">
        <f>K12-36.3</f>
        <v>0.30156250000000284</v>
      </c>
    </row>
    <row r="13" spans="1:15" ht="20" customHeight="1" x14ac:dyDescent="0.4">
      <c r="A13" s="239">
        <v>5</v>
      </c>
      <c r="B13" s="225" t="s">
        <v>105</v>
      </c>
      <c r="C13" s="226" t="s">
        <v>151</v>
      </c>
      <c r="D13" s="227" t="s">
        <v>106</v>
      </c>
      <c r="E13" s="227" t="s">
        <v>43</v>
      </c>
      <c r="F13" s="61">
        <v>12</v>
      </c>
      <c r="G13" s="245">
        <v>55.916665999999999</v>
      </c>
      <c r="H13" s="246">
        <v>34.166665999999999</v>
      </c>
      <c r="I13" s="246">
        <v>21</v>
      </c>
      <c r="J13" s="246">
        <v>34.666665999999999</v>
      </c>
      <c r="K13" s="247">
        <f>AVERAGE(G13,H13,I13,J13)</f>
        <v>36.437499500000001</v>
      </c>
      <c r="L13" s="263">
        <f>K13-36.3</f>
        <v>0.1374995000000041</v>
      </c>
      <c r="O13" s="267"/>
    </row>
    <row r="14" spans="1:15" ht="20" customHeight="1" x14ac:dyDescent="0.4">
      <c r="A14" s="239">
        <v>6</v>
      </c>
      <c r="B14" s="228" t="s">
        <v>97</v>
      </c>
      <c r="C14" s="229" t="s">
        <v>153</v>
      </c>
      <c r="D14" s="230" t="s">
        <v>98</v>
      </c>
      <c r="E14" s="230" t="s">
        <v>199</v>
      </c>
      <c r="F14" s="65">
        <v>4</v>
      </c>
      <c r="G14" s="248">
        <v>53</v>
      </c>
      <c r="H14" s="249">
        <v>30</v>
      </c>
      <c r="I14" s="249">
        <v>29</v>
      </c>
      <c r="J14" s="249">
        <v>33.125</v>
      </c>
      <c r="K14" s="250">
        <f>AVERAGE(G14,H14,I14,J14)</f>
        <v>36.28125</v>
      </c>
      <c r="L14" s="259">
        <f>K14-36.3</f>
        <v>-1.8749999999997158E-2</v>
      </c>
    </row>
    <row r="15" spans="1:15" ht="20" customHeight="1" x14ac:dyDescent="0.4">
      <c r="A15" s="239">
        <v>7</v>
      </c>
      <c r="B15" s="228" t="s">
        <v>61</v>
      </c>
      <c r="C15" s="229" t="s">
        <v>154</v>
      </c>
      <c r="D15" s="230" t="s">
        <v>62</v>
      </c>
      <c r="E15" s="230" t="s">
        <v>48</v>
      </c>
      <c r="F15" s="65">
        <v>12</v>
      </c>
      <c r="G15" s="248">
        <v>59.166665999999999</v>
      </c>
      <c r="H15" s="249">
        <v>31.666665999999999</v>
      </c>
      <c r="I15" s="249">
        <v>24.666665999999999</v>
      </c>
      <c r="J15" s="249">
        <v>29.416665999999999</v>
      </c>
      <c r="K15" s="250">
        <f>AVERAGE(G15,H15,I15,J15)</f>
        <v>36.229165999999999</v>
      </c>
      <c r="L15" s="259">
        <f>K15-36.3</f>
        <v>-7.0833999999997843E-2</v>
      </c>
    </row>
    <row r="16" spans="1:15" ht="20" customHeight="1" x14ac:dyDescent="0.4">
      <c r="A16" s="239">
        <v>8</v>
      </c>
      <c r="B16" s="228" t="s">
        <v>57</v>
      </c>
      <c r="C16" s="229" t="s">
        <v>40</v>
      </c>
      <c r="D16" s="230" t="s">
        <v>58</v>
      </c>
      <c r="E16" s="230" t="s">
        <v>40</v>
      </c>
      <c r="F16" s="65">
        <v>14</v>
      </c>
      <c r="G16" s="248">
        <v>57.714284999999997</v>
      </c>
      <c r="H16" s="249">
        <v>27</v>
      </c>
      <c r="I16" s="249">
        <v>30</v>
      </c>
      <c r="J16" s="249">
        <v>30.035713999999999</v>
      </c>
      <c r="K16" s="250">
        <f>AVERAGE(G16,H16,I16,J16)</f>
        <v>36.187499750000001</v>
      </c>
      <c r="L16" s="259">
        <f>K16-36.3</f>
        <v>-0.11250024999999653</v>
      </c>
    </row>
    <row r="17" spans="1:12" ht="20" customHeight="1" x14ac:dyDescent="0.4">
      <c r="A17" s="239">
        <v>9</v>
      </c>
      <c r="B17" s="228" t="s">
        <v>119</v>
      </c>
      <c r="C17" s="229" t="s">
        <v>156</v>
      </c>
      <c r="D17" s="230" t="s">
        <v>120</v>
      </c>
      <c r="E17" s="230" t="s">
        <v>72</v>
      </c>
      <c r="F17" s="65">
        <v>21</v>
      </c>
      <c r="G17" s="248">
        <v>57.761904000000001</v>
      </c>
      <c r="H17" s="249">
        <v>32.095238000000002</v>
      </c>
      <c r="I17" s="249">
        <v>22.285713999999999</v>
      </c>
      <c r="J17" s="249">
        <v>29.047619000000001</v>
      </c>
      <c r="K17" s="250">
        <f>AVERAGE(G17,H17,I17,J17)</f>
        <v>35.297618750000005</v>
      </c>
      <c r="L17" s="259">
        <f>K17-36.3</f>
        <v>-1.002381249999992</v>
      </c>
    </row>
    <row r="18" spans="1:12" ht="20" customHeight="1" x14ac:dyDescent="0.4">
      <c r="A18" s="239">
        <v>10</v>
      </c>
      <c r="B18" s="228" t="s">
        <v>111</v>
      </c>
      <c r="C18" s="229" t="s">
        <v>157</v>
      </c>
      <c r="D18" s="230" t="s">
        <v>112</v>
      </c>
      <c r="E18" s="230" t="s">
        <v>48</v>
      </c>
      <c r="F18" s="65">
        <v>12</v>
      </c>
      <c r="G18" s="248">
        <v>58.166665999999999</v>
      </c>
      <c r="H18" s="249">
        <v>28.333333</v>
      </c>
      <c r="I18" s="249">
        <v>23.333333</v>
      </c>
      <c r="J18" s="249">
        <v>31.333333</v>
      </c>
      <c r="K18" s="250">
        <f>AVERAGE(G18,H18,I18,J18)</f>
        <v>35.291666249999999</v>
      </c>
      <c r="L18" s="259">
        <f>K18-36.3</f>
        <v>-1.0083337499999985</v>
      </c>
    </row>
    <row r="19" spans="1:12" ht="20" customHeight="1" x14ac:dyDescent="0.4">
      <c r="A19" s="239">
        <v>11</v>
      </c>
      <c r="B19" s="228" t="s">
        <v>127</v>
      </c>
      <c r="C19" s="229" t="s">
        <v>154</v>
      </c>
      <c r="D19" s="230" t="s">
        <v>128</v>
      </c>
      <c r="E19" s="230" t="s">
        <v>48</v>
      </c>
      <c r="F19" s="65">
        <v>2</v>
      </c>
      <c r="G19" s="248">
        <v>52.5</v>
      </c>
      <c r="H19" s="249">
        <v>27</v>
      </c>
      <c r="I19" s="249">
        <v>30</v>
      </c>
      <c r="J19" s="249">
        <v>31.25</v>
      </c>
      <c r="K19" s="250">
        <f>AVERAGE(G19,H19,I19,J19)</f>
        <v>35.1875</v>
      </c>
      <c r="L19" s="259">
        <f>K19-36.3</f>
        <v>-1.1124999999999972</v>
      </c>
    </row>
    <row r="20" spans="1:12" ht="20" customHeight="1" x14ac:dyDescent="0.4">
      <c r="A20" s="239">
        <v>12</v>
      </c>
      <c r="B20" s="228" t="s">
        <v>26</v>
      </c>
      <c r="C20" s="229" t="s">
        <v>147</v>
      </c>
      <c r="D20" s="230" t="s">
        <v>27</v>
      </c>
      <c r="E20" s="230" t="s">
        <v>199</v>
      </c>
      <c r="F20" s="65">
        <v>5</v>
      </c>
      <c r="G20" s="248">
        <v>59.2</v>
      </c>
      <c r="H20" s="249">
        <v>30.8</v>
      </c>
      <c r="I20" s="249">
        <v>18.399999999999999</v>
      </c>
      <c r="J20" s="249">
        <v>31.1</v>
      </c>
      <c r="K20" s="250">
        <f>AVERAGE(G20,H20,I20,J20)</f>
        <v>34.875</v>
      </c>
      <c r="L20" s="259">
        <f>K20-36.3</f>
        <v>-1.4249999999999972</v>
      </c>
    </row>
    <row r="21" spans="1:12" ht="20" customHeight="1" x14ac:dyDescent="0.4">
      <c r="A21" s="239">
        <v>13</v>
      </c>
      <c r="B21" s="228" t="s">
        <v>81</v>
      </c>
      <c r="C21" s="229" t="s">
        <v>157</v>
      </c>
      <c r="D21" s="230" t="s">
        <v>82</v>
      </c>
      <c r="E21" s="230" t="s">
        <v>48</v>
      </c>
      <c r="F21" s="65">
        <v>16</v>
      </c>
      <c r="G21" s="248">
        <v>58.0625</v>
      </c>
      <c r="H21" s="249">
        <v>23.75</v>
      </c>
      <c r="I21" s="249">
        <v>26.5</v>
      </c>
      <c r="J21" s="249">
        <v>31.09375</v>
      </c>
      <c r="K21" s="250">
        <f>AVERAGE(G21,H21,I21,J21)</f>
        <v>34.8515625</v>
      </c>
      <c r="L21" s="259">
        <f>K21-36.3</f>
        <v>-1.4484374999999972</v>
      </c>
    </row>
    <row r="22" spans="1:12" ht="20" customHeight="1" x14ac:dyDescent="0.4">
      <c r="A22" s="239">
        <v>14</v>
      </c>
      <c r="B22" s="228" t="s">
        <v>59</v>
      </c>
      <c r="C22" s="229" t="s">
        <v>153</v>
      </c>
      <c r="D22" s="230" t="s">
        <v>60</v>
      </c>
      <c r="E22" s="230" t="s">
        <v>199</v>
      </c>
      <c r="F22" s="65">
        <v>5</v>
      </c>
      <c r="G22" s="248">
        <v>58</v>
      </c>
      <c r="H22" s="249">
        <v>29.2</v>
      </c>
      <c r="I22" s="249">
        <v>19.2</v>
      </c>
      <c r="J22" s="249">
        <v>32.700000000000003</v>
      </c>
      <c r="K22" s="250">
        <f>AVERAGE(G22,H22,I22,J22)</f>
        <v>34.775000000000006</v>
      </c>
      <c r="L22" s="259">
        <f>K22-36.3</f>
        <v>-1.5249999999999915</v>
      </c>
    </row>
    <row r="23" spans="1:12" ht="20" customHeight="1" x14ac:dyDescent="0.4">
      <c r="A23" s="239">
        <v>15</v>
      </c>
      <c r="B23" s="228" t="s">
        <v>107</v>
      </c>
      <c r="C23" s="229" t="s">
        <v>147</v>
      </c>
      <c r="D23" s="230" t="s">
        <v>108</v>
      </c>
      <c r="E23" s="230" t="s">
        <v>199</v>
      </c>
      <c r="F23" s="65">
        <v>28</v>
      </c>
      <c r="G23" s="248">
        <v>59</v>
      </c>
      <c r="H23" s="249">
        <v>27.928571000000002</v>
      </c>
      <c r="I23" s="249">
        <v>20.857142</v>
      </c>
      <c r="J23" s="249">
        <v>30.267856999999999</v>
      </c>
      <c r="K23" s="250">
        <f>AVERAGE(G23,H23,I23,J23)</f>
        <v>34.513392500000002</v>
      </c>
      <c r="L23" s="259">
        <f>K23-36.3</f>
        <v>-1.7866074999999952</v>
      </c>
    </row>
    <row r="24" spans="1:12" ht="20" customHeight="1" x14ac:dyDescent="0.4">
      <c r="A24" s="239">
        <v>16</v>
      </c>
      <c r="B24" s="228" t="s">
        <v>123</v>
      </c>
      <c r="C24" s="229" t="s">
        <v>158</v>
      </c>
      <c r="D24" s="230" t="s">
        <v>124</v>
      </c>
      <c r="E24" s="230" t="s">
        <v>72</v>
      </c>
      <c r="F24" s="65">
        <v>10</v>
      </c>
      <c r="G24" s="248">
        <v>58.8</v>
      </c>
      <c r="H24" s="249">
        <v>28</v>
      </c>
      <c r="I24" s="249">
        <v>16.8</v>
      </c>
      <c r="J24" s="249">
        <v>34.25</v>
      </c>
      <c r="K24" s="250">
        <f>AVERAGE(G24,H24,I24,J24)</f>
        <v>34.462499999999999</v>
      </c>
      <c r="L24" s="259">
        <f>K24-36.3</f>
        <v>-1.8374999999999986</v>
      </c>
    </row>
    <row r="25" spans="1:12" ht="20" customHeight="1" x14ac:dyDescent="0.4">
      <c r="A25" s="239">
        <v>17</v>
      </c>
      <c r="B25" s="228" t="s">
        <v>77</v>
      </c>
      <c r="C25" s="229" t="s">
        <v>154</v>
      </c>
      <c r="D25" s="230" t="s">
        <v>78</v>
      </c>
      <c r="E25" s="230" t="s">
        <v>48</v>
      </c>
      <c r="F25" s="65">
        <v>9</v>
      </c>
      <c r="G25" s="248">
        <v>61.444443999999997</v>
      </c>
      <c r="H25" s="249">
        <v>30.222221999999999</v>
      </c>
      <c r="I25" s="249">
        <v>16.888888000000001</v>
      </c>
      <c r="J25" s="249">
        <v>28.666665999999999</v>
      </c>
      <c r="K25" s="250">
        <f>AVERAGE(G25,H25,I25,J25)</f>
        <v>34.305554999999998</v>
      </c>
      <c r="L25" s="259">
        <f>K25-36.3</f>
        <v>-1.9944449999999989</v>
      </c>
    </row>
    <row r="26" spans="1:12" ht="20" customHeight="1" x14ac:dyDescent="0.4">
      <c r="A26" s="239">
        <v>18</v>
      </c>
      <c r="B26" s="228" t="s">
        <v>117</v>
      </c>
      <c r="C26" s="229" t="s">
        <v>147</v>
      </c>
      <c r="D26" s="230" t="s">
        <v>118</v>
      </c>
      <c r="E26" s="230" t="s">
        <v>199</v>
      </c>
      <c r="F26" s="65">
        <v>5</v>
      </c>
      <c r="G26" s="248">
        <v>64.599999999999994</v>
      </c>
      <c r="H26" s="249">
        <v>24.8</v>
      </c>
      <c r="I26" s="249">
        <v>21.6</v>
      </c>
      <c r="J26" s="249">
        <v>26.1</v>
      </c>
      <c r="K26" s="250">
        <f>AVERAGE(G26,H26,I26,J26)</f>
        <v>34.274999999999999</v>
      </c>
      <c r="L26" s="259">
        <f>K26-36.3</f>
        <v>-2.0249999999999986</v>
      </c>
    </row>
    <row r="27" spans="1:12" ht="20" customHeight="1" x14ac:dyDescent="0.4">
      <c r="A27" s="239">
        <v>19</v>
      </c>
      <c r="B27" s="228" t="s">
        <v>89</v>
      </c>
      <c r="C27" s="229" t="s">
        <v>149</v>
      </c>
      <c r="D27" s="230" t="s">
        <v>90</v>
      </c>
      <c r="E27" s="230" t="s">
        <v>199</v>
      </c>
      <c r="F27" s="65">
        <v>13</v>
      </c>
      <c r="G27" s="248">
        <v>55.230769000000002</v>
      </c>
      <c r="H27" s="249">
        <v>29.230768999999999</v>
      </c>
      <c r="I27" s="249">
        <v>22.76923</v>
      </c>
      <c r="J27" s="249">
        <v>29.461538000000001</v>
      </c>
      <c r="K27" s="250">
        <f>AVERAGE(G27,H27,I27,J27)</f>
        <v>34.173076500000001</v>
      </c>
      <c r="L27" s="259">
        <f>K27-36.3</f>
        <v>-2.1269234999999966</v>
      </c>
    </row>
    <row r="28" spans="1:12" ht="20" customHeight="1" x14ac:dyDescent="0.4">
      <c r="A28" s="239">
        <v>20</v>
      </c>
      <c r="B28" s="228" t="s">
        <v>63</v>
      </c>
      <c r="C28" s="229" t="s">
        <v>155</v>
      </c>
      <c r="D28" s="230" t="s">
        <v>64</v>
      </c>
      <c r="E28" s="230" t="s">
        <v>65</v>
      </c>
      <c r="F28" s="65">
        <v>5</v>
      </c>
      <c r="G28" s="248">
        <v>56.2</v>
      </c>
      <c r="H28" s="249">
        <v>34.799999999999997</v>
      </c>
      <c r="I28" s="249">
        <v>14.4</v>
      </c>
      <c r="J28" s="249">
        <v>30.5</v>
      </c>
      <c r="K28" s="250">
        <f>AVERAGE(G28,H28,I28,J28)</f>
        <v>33.975000000000001</v>
      </c>
      <c r="L28" s="259">
        <f>K28-36.3</f>
        <v>-2.3249999999999957</v>
      </c>
    </row>
    <row r="29" spans="1:12" ht="20" customHeight="1" x14ac:dyDescent="0.4">
      <c r="A29" s="239">
        <v>21</v>
      </c>
      <c r="B29" s="228" t="s">
        <v>91</v>
      </c>
      <c r="C29" s="229" t="s">
        <v>153</v>
      </c>
      <c r="D29" s="230" t="s">
        <v>92</v>
      </c>
      <c r="E29" s="230" t="s">
        <v>199</v>
      </c>
      <c r="F29" s="65">
        <v>6</v>
      </c>
      <c r="G29" s="248">
        <v>56</v>
      </c>
      <c r="H29" s="249">
        <v>24</v>
      </c>
      <c r="I29" s="249">
        <v>28.666665999999999</v>
      </c>
      <c r="J29" s="249">
        <v>26.75</v>
      </c>
      <c r="K29" s="250">
        <f>AVERAGE(G29,H29,I29,J29)</f>
        <v>33.854166499999998</v>
      </c>
      <c r="L29" s="259">
        <f>K29-36.3</f>
        <v>-2.4458334999999991</v>
      </c>
    </row>
    <row r="30" spans="1:12" ht="20" customHeight="1" x14ac:dyDescent="0.4">
      <c r="A30" s="239">
        <v>22</v>
      </c>
      <c r="B30" s="228" t="s">
        <v>85</v>
      </c>
      <c r="C30" s="229" t="s">
        <v>157</v>
      </c>
      <c r="D30" s="230" t="s">
        <v>86</v>
      </c>
      <c r="E30" s="230" t="s">
        <v>48</v>
      </c>
      <c r="F30" s="65">
        <v>16</v>
      </c>
      <c r="G30" s="248">
        <v>50</v>
      </c>
      <c r="H30" s="249">
        <v>29.5</v>
      </c>
      <c r="I30" s="249">
        <v>25.5</v>
      </c>
      <c r="J30" s="249">
        <v>29.65625</v>
      </c>
      <c r="K30" s="250">
        <f>AVERAGE(G30,H30,I30,J30)</f>
        <v>33.6640625</v>
      </c>
      <c r="L30" s="259">
        <f>K30-36.3</f>
        <v>-2.6359374999999972</v>
      </c>
    </row>
    <row r="31" spans="1:12" ht="20" customHeight="1" x14ac:dyDescent="0.4">
      <c r="A31" s="239">
        <v>23</v>
      </c>
      <c r="B31" s="228" t="s">
        <v>131</v>
      </c>
      <c r="C31" s="229" t="s">
        <v>150</v>
      </c>
      <c r="D31" s="230" t="s">
        <v>132</v>
      </c>
      <c r="E31" s="230" t="s">
        <v>33</v>
      </c>
      <c r="F31" s="65">
        <v>53</v>
      </c>
      <c r="G31" s="248">
        <v>52.037734999999998</v>
      </c>
      <c r="H31" s="249">
        <v>29.245283000000001</v>
      </c>
      <c r="I31" s="249">
        <v>24</v>
      </c>
      <c r="J31" s="249">
        <v>29.320754000000001</v>
      </c>
      <c r="K31" s="250">
        <f>AVERAGE(G31,H31,I31,J31)</f>
        <v>33.650942999999998</v>
      </c>
      <c r="L31" s="259">
        <f>K31-36.3</f>
        <v>-2.6490569999999991</v>
      </c>
    </row>
    <row r="32" spans="1:12" ht="20" customHeight="1" x14ac:dyDescent="0.4">
      <c r="A32" s="239">
        <v>24</v>
      </c>
      <c r="B32" s="228" t="s">
        <v>133</v>
      </c>
      <c r="C32" s="229" t="s">
        <v>161</v>
      </c>
      <c r="D32" s="230" t="s">
        <v>134</v>
      </c>
      <c r="E32" s="230" t="s">
        <v>33</v>
      </c>
      <c r="F32" s="65">
        <v>11</v>
      </c>
      <c r="G32" s="248">
        <v>49.818181000000003</v>
      </c>
      <c r="H32" s="249">
        <v>30</v>
      </c>
      <c r="I32" s="249">
        <v>24.727271999999999</v>
      </c>
      <c r="J32" s="249">
        <v>29.954545</v>
      </c>
      <c r="K32" s="250">
        <f>AVERAGE(G32,H32,I32,J32)</f>
        <v>33.624999500000001</v>
      </c>
      <c r="L32" s="259">
        <f>K32-36.3</f>
        <v>-2.6750004999999959</v>
      </c>
    </row>
    <row r="33" spans="1:12" ht="20" customHeight="1" x14ac:dyDescent="0.4">
      <c r="A33" s="239">
        <v>25</v>
      </c>
      <c r="B33" s="228" t="s">
        <v>73</v>
      </c>
      <c r="C33" s="229" t="s">
        <v>147</v>
      </c>
      <c r="D33" s="230" t="s">
        <v>74</v>
      </c>
      <c r="E33" s="230" t="s">
        <v>199</v>
      </c>
      <c r="F33" s="65">
        <v>23</v>
      </c>
      <c r="G33" s="248">
        <v>54.652172999999998</v>
      </c>
      <c r="H33" s="249">
        <v>32.083333000000003</v>
      </c>
      <c r="I33" s="249">
        <v>20.173912999999999</v>
      </c>
      <c r="J33" s="249">
        <v>26.8125</v>
      </c>
      <c r="K33" s="250">
        <f>AVERAGE(G33,H33,I33,J33)</f>
        <v>33.430479750000003</v>
      </c>
      <c r="L33" s="259">
        <f>K33-36.3</f>
        <v>-2.8695202499999937</v>
      </c>
    </row>
    <row r="34" spans="1:12" ht="20" customHeight="1" x14ac:dyDescent="0.4">
      <c r="A34" s="239">
        <v>26</v>
      </c>
      <c r="B34" s="228" t="s">
        <v>135</v>
      </c>
      <c r="C34" s="229" t="s">
        <v>157</v>
      </c>
      <c r="D34" s="230" t="s">
        <v>136</v>
      </c>
      <c r="E34" s="230" t="s">
        <v>48</v>
      </c>
      <c r="F34" s="65">
        <v>8</v>
      </c>
      <c r="G34" s="248">
        <v>48.875</v>
      </c>
      <c r="H34" s="249">
        <v>31.5</v>
      </c>
      <c r="I34" s="249">
        <v>26</v>
      </c>
      <c r="J34" s="249">
        <v>26.875</v>
      </c>
      <c r="K34" s="250">
        <f>AVERAGE(G34,H34,I34,J34)</f>
        <v>33.3125</v>
      </c>
      <c r="L34" s="259">
        <f>K34-36.3</f>
        <v>-2.9874999999999972</v>
      </c>
    </row>
    <row r="35" spans="1:12" ht="20" customHeight="1" x14ac:dyDescent="0.4">
      <c r="A35" s="239">
        <v>27</v>
      </c>
      <c r="B35" s="228" t="s">
        <v>141</v>
      </c>
      <c r="C35" s="229" t="s">
        <v>40</v>
      </c>
      <c r="D35" s="230" t="s">
        <v>142</v>
      </c>
      <c r="E35" s="230" t="s">
        <v>40</v>
      </c>
      <c r="F35" s="65">
        <v>15</v>
      </c>
      <c r="G35" s="248">
        <v>51</v>
      </c>
      <c r="H35" s="249">
        <v>26</v>
      </c>
      <c r="I35" s="249">
        <v>26.666665999999999</v>
      </c>
      <c r="J35" s="249">
        <v>29.535713999999999</v>
      </c>
      <c r="K35" s="250">
        <f>AVERAGE(G35,H35,I35,J35)</f>
        <v>33.300595000000001</v>
      </c>
      <c r="L35" s="259">
        <f>K35-36.3</f>
        <v>-2.9994049999999959</v>
      </c>
    </row>
    <row r="36" spans="1:12" ht="20" customHeight="1" x14ac:dyDescent="0.4">
      <c r="A36" s="239">
        <v>28</v>
      </c>
      <c r="B36" s="228" t="s">
        <v>53</v>
      </c>
      <c r="C36" s="69" t="s">
        <v>152</v>
      </c>
      <c r="D36" s="230" t="s">
        <v>54</v>
      </c>
      <c r="E36" s="230" t="s">
        <v>199</v>
      </c>
      <c r="F36" s="65">
        <v>14</v>
      </c>
      <c r="G36" s="248">
        <v>53.5</v>
      </c>
      <c r="H36" s="249">
        <v>25.285713999999999</v>
      </c>
      <c r="I36" s="249">
        <v>21.142856999999999</v>
      </c>
      <c r="J36" s="249">
        <v>32</v>
      </c>
      <c r="K36" s="250">
        <f>AVERAGE(G36,H36,I36,J36)</f>
        <v>32.982142750000001</v>
      </c>
      <c r="L36" s="259">
        <f>K36-36.3</f>
        <v>-3.3178572499999959</v>
      </c>
    </row>
    <row r="37" spans="1:12" ht="20" customHeight="1" x14ac:dyDescent="0.4">
      <c r="A37" s="239">
        <v>29</v>
      </c>
      <c r="B37" s="228" t="s">
        <v>49</v>
      </c>
      <c r="C37" s="229" t="s">
        <v>48</v>
      </c>
      <c r="D37" s="230" t="s">
        <v>50</v>
      </c>
      <c r="E37" s="230" t="s">
        <v>48</v>
      </c>
      <c r="F37" s="65">
        <v>12</v>
      </c>
      <c r="G37" s="248">
        <v>53.333333000000003</v>
      </c>
      <c r="H37" s="249">
        <v>26.5</v>
      </c>
      <c r="I37" s="249">
        <v>21.333333</v>
      </c>
      <c r="J37" s="249">
        <v>30.75</v>
      </c>
      <c r="K37" s="250">
        <f>AVERAGE(G37,H37,I37,J37)</f>
        <v>32.979166500000005</v>
      </c>
      <c r="L37" s="259">
        <f>K37-36.3</f>
        <v>-3.320833499999992</v>
      </c>
    </row>
    <row r="38" spans="1:12" ht="20" customHeight="1" x14ac:dyDescent="0.4">
      <c r="A38" s="239">
        <v>30</v>
      </c>
      <c r="B38" s="231" t="s">
        <v>68</v>
      </c>
      <c r="C38" s="232" t="s">
        <v>43</v>
      </c>
      <c r="D38" s="233" t="s">
        <v>69</v>
      </c>
      <c r="E38" s="233" t="s">
        <v>43</v>
      </c>
      <c r="F38" s="70">
        <v>26</v>
      </c>
      <c r="G38" s="251">
        <v>56</v>
      </c>
      <c r="H38" s="252">
        <v>27</v>
      </c>
      <c r="I38" s="252">
        <v>20</v>
      </c>
      <c r="J38" s="252">
        <v>28.26923</v>
      </c>
      <c r="K38" s="253">
        <f>AVERAGE(G38,H38,I38,J38)</f>
        <v>32.817307499999998</v>
      </c>
      <c r="L38" s="259">
        <f>K38-36.3</f>
        <v>-3.4826924999999989</v>
      </c>
    </row>
    <row r="39" spans="1:12" ht="20" customHeight="1" x14ac:dyDescent="0.4">
      <c r="A39" s="239">
        <v>31</v>
      </c>
      <c r="B39" s="231" t="s">
        <v>129</v>
      </c>
      <c r="C39" s="232" t="s">
        <v>161</v>
      </c>
      <c r="D39" s="233" t="s">
        <v>130</v>
      </c>
      <c r="E39" s="233" t="s">
        <v>33</v>
      </c>
      <c r="F39" s="70">
        <v>7</v>
      </c>
      <c r="G39" s="251">
        <v>50.285713999999999</v>
      </c>
      <c r="H39" s="252">
        <v>27.714285</v>
      </c>
      <c r="I39" s="252">
        <v>23.428571000000002</v>
      </c>
      <c r="J39" s="252">
        <v>29.571428000000001</v>
      </c>
      <c r="K39" s="253">
        <f>AVERAGE(G39,H39,I39,J39)</f>
        <v>32.749999500000001</v>
      </c>
      <c r="L39" s="259">
        <f>K39-36.3</f>
        <v>-3.5500004999999959</v>
      </c>
    </row>
    <row r="40" spans="1:12" ht="20" customHeight="1" x14ac:dyDescent="0.4">
      <c r="A40" s="239">
        <v>32</v>
      </c>
      <c r="B40" s="231" t="s">
        <v>93</v>
      </c>
      <c r="C40" s="232" t="s">
        <v>148</v>
      </c>
      <c r="D40" s="233" t="s">
        <v>94</v>
      </c>
      <c r="E40" s="233" t="s">
        <v>33</v>
      </c>
      <c r="F40" s="70">
        <v>13</v>
      </c>
      <c r="G40" s="251">
        <v>50.076923000000001</v>
      </c>
      <c r="H40" s="252">
        <v>30.153846000000001</v>
      </c>
      <c r="I40" s="252">
        <v>21.230768999999999</v>
      </c>
      <c r="J40" s="252">
        <v>29</v>
      </c>
      <c r="K40" s="253">
        <f>AVERAGE(G40,H40,I40,J40)</f>
        <v>32.615384500000005</v>
      </c>
      <c r="L40" s="259">
        <f>K40-36.3</f>
        <v>-3.6846154999999925</v>
      </c>
    </row>
    <row r="41" spans="1:12" ht="20" customHeight="1" x14ac:dyDescent="0.4">
      <c r="A41" s="239">
        <v>33</v>
      </c>
      <c r="B41" s="231" t="s">
        <v>101</v>
      </c>
      <c r="C41" s="232" t="s">
        <v>152</v>
      </c>
      <c r="D41" s="233" t="s">
        <v>102</v>
      </c>
      <c r="E41" s="233" t="s">
        <v>199</v>
      </c>
      <c r="F41" s="70">
        <v>22</v>
      </c>
      <c r="G41" s="251">
        <v>52.136363000000003</v>
      </c>
      <c r="H41" s="252">
        <v>26.636362999999999</v>
      </c>
      <c r="I41" s="252">
        <v>22.363636</v>
      </c>
      <c r="J41" s="252">
        <v>28.75</v>
      </c>
      <c r="K41" s="253">
        <f>AVERAGE(G41,H41,I41,J41)</f>
        <v>32.471590500000005</v>
      </c>
      <c r="L41" s="259">
        <f>K41-36.3</f>
        <v>-3.8284094999999922</v>
      </c>
    </row>
    <row r="42" spans="1:12" ht="20" customHeight="1" x14ac:dyDescent="0.4">
      <c r="A42" s="239">
        <v>34</v>
      </c>
      <c r="B42" s="231" t="s">
        <v>38</v>
      </c>
      <c r="C42" s="232" t="s">
        <v>40</v>
      </c>
      <c r="D42" s="233" t="s">
        <v>39</v>
      </c>
      <c r="E42" s="233" t="s">
        <v>40</v>
      </c>
      <c r="F42" s="70">
        <v>5</v>
      </c>
      <c r="G42" s="251">
        <v>49.4</v>
      </c>
      <c r="H42" s="252">
        <v>29.6</v>
      </c>
      <c r="I42" s="252">
        <v>19.2</v>
      </c>
      <c r="J42" s="252">
        <v>31.4</v>
      </c>
      <c r="K42" s="253">
        <f>AVERAGE(G42,H42,I42,J42)</f>
        <v>32.4</v>
      </c>
      <c r="L42" s="259">
        <f>K42-36.3</f>
        <v>-3.8999999999999986</v>
      </c>
    </row>
    <row r="43" spans="1:12" ht="20" customHeight="1" x14ac:dyDescent="0.4">
      <c r="A43" s="239">
        <v>35</v>
      </c>
      <c r="B43" s="231" t="s">
        <v>145</v>
      </c>
      <c r="C43" s="232" t="s">
        <v>151</v>
      </c>
      <c r="D43" s="233" t="s">
        <v>146</v>
      </c>
      <c r="E43" s="233" t="s">
        <v>72</v>
      </c>
      <c r="F43" s="70">
        <v>16</v>
      </c>
      <c r="G43" s="251">
        <v>52</v>
      </c>
      <c r="H43" s="252">
        <v>27.375</v>
      </c>
      <c r="I43" s="252">
        <v>21.75</v>
      </c>
      <c r="J43" s="252">
        <v>28</v>
      </c>
      <c r="K43" s="253">
        <f>AVERAGE(G43,H43,I43,J43)</f>
        <v>32.28125</v>
      </c>
      <c r="L43" s="259">
        <f>K43-36.3</f>
        <v>-4.0187499999999972</v>
      </c>
    </row>
    <row r="44" spans="1:12" ht="20" customHeight="1" x14ac:dyDescent="0.4">
      <c r="A44" s="239">
        <v>36</v>
      </c>
      <c r="B44" s="231" t="s">
        <v>44</v>
      </c>
      <c r="C44" s="232" t="s">
        <v>149</v>
      </c>
      <c r="D44" s="233" t="s">
        <v>45</v>
      </c>
      <c r="E44" s="233" t="s">
        <v>199</v>
      </c>
      <c r="F44" s="70">
        <v>8</v>
      </c>
      <c r="G44" s="251">
        <v>48.125</v>
      </c>
      <c r="H44" s="252">
        <v>29.5</v>
      </c>
      <c r="I44" s="252">
        <v>22.5</v>
      </c>
      <c r="J44" s="252">
        <v>28.875</v>
      </c>
      <c r="K44" s="253">
        <f>AVERAGE(G44,H44,I44,J44)</f>
        <v>32.25</v>
      </c>
      <c r="L44" s="259">
        <f>K44-36.3</f>
        <v>-4.0499999999999972</v>
      </c>
    </row>
    <row r="45" spans="1:12" ht="20" customHeight="1" x14ac:dyDescent="0.4">
      <c r="A45" s="239">
        <v>37</v>
      </c>
      <c r="B45" s="231" t="s">
        <v>99</v>
      </c>
      <c r="C45" s="232" t="s">
        <v>148</v>
      </c>
      <c r="D45" s="233" t="s">
        <v>100</v>
      </c>
      <c r="E45" s="233" t="s">
        <v>33</v>
      </c>
      <c r="F45" s="70">
        <v>16</v>
      </c>
      <c r="G45" s="251">
        <v>51.625</v>
      </c>
      <c r="H45" s="252">
        <v>25.25</v>
      </c>
      <c r="I45" s="252">
        <v>20.75</v>
      </c>
      <c r="J45" s="252">
        <v>30.6875</v>
      </c>
      <c r="K45" s="253">
        <f>AVERAGE(G45,H45,I45,J45)</f>
        <v>32.078125</v>
      </c>
      <c r="L45" s="259">
        <f>K45-36.3</f>
        <v>-4.2218749999999972</v>
      </c>
    </row>
    <row r="46" spans="1:12" ht="20" customHeight="1" x14ac:dyDescent="0.4">
      <c r="A46" s="239">
        <v>38</v>
      </c>
      <c r="B46" s="231" t="s">
        <v>137</v>
      </c>
      <c r="C46" s="232" t="s">
        <v>152</v>
      </c>
      <c r="D46" s="233" t="s">
        <v>138</v>
      </c>
      <c r="E46" s="233" t="s">
        <v>199</v>
      </c>
      <c r="F46" s="70">
        <v>76</v>
      </c>
      <c r="G46" s="251">
        <v>48.605263000000001</v>
      </c>
      <c r="H46" s="252">
        <v>27.815788999999999</v>
      </c>
      <c r="I46" s="252">
        <v>21.315788999999999</v>
      </c>
      <c r="J46" s="252">
        <v>28.730263000000001</v>
      </c>
      <c r="K46" s="253">
        <f>AVERAGE(G46,H46,I46,J46)</f>
        <v>31.616776000000002</v>
      </c>
      <c r="L46" s="259">
        <f>K46-36.3</f>
        <v>-4.6832239999999956</v>
      </c>
    </row>
    <row r="47" spans="1:12" ht="20" customHeight="1" x14ac:dyDescent="0.4">
      <c r="A47" s="239">
        <v>39</v>
      </c>
      <c r="B47" s="231" t="s">
        <v>31</v>
      </c>
      <c r="C47" s="232" t="s">
        <v>148</v>
      </c>
      <c r="D47" s="233" t="s">
        <v>32</v>
      </c>
      <c r="E47" s="233" t="s">
        <v>33</v>
      </c>
      <c r="F47" s="70">
        <v>5</v>
      </c>
      <c r="G47" s="251">
        <v>46.4</v>
      </c>
      <c r="H47" s="252">
        <v>27.2</v>
      </c>
      <c r="I47" s="252">
        <v>24.8</v>
      </c>
      <c r="J47" s="252">
        <v>27.5</v>
      </c>
      <c r="K47" s="253">
        <f>AVERAGE(G47,H47,I47,J47)</f>
        <v>31.474999999999998</v>
      </c>
      <c r="L47" s="259">
        <f>K47-36.3</f>
        <v>-4.8249999999999993</v>
      </c>
    </row>
    <row r="48" spans="1:12" ht="20" customHeight="1" x14ac:dyDescent="0.4">
      <c r="A48" s="239">
        <v>40</v>
      </c>
      <c r="B48" s="231" t="s">
        <v>103</v>
      </c>
      <c r="C48" s="232" t="s">
        <v>40</v>
      </c>
      <c r="D48" s="233" t="s">
        <v>104</v>
      </c>
      <c r="E48" s="233" t="s">
        <v>40</v>
      </c>
      <c r="F48" s="70">
        <v>11</v>
      </c>
      <c r="G48" s="251">
        <v>54.727271999999999</v>
      </c>
      <c r="H48" s="252">
        <v>22.909089999999999</v>
      </c>
      <c r="I48" s="252">
        <v>17.454545</v>
      </c>
      <c r="J48" s="252">
        <v>30.681818</v>
      </c>
      <c r="K48" s="253">
        <f>AVERAGE(G48,H48,I48,J48)</f>
        <v>31.443181249999995</v>
      </c>
      <c r="L48" s="259">
        <f>K48-36.3</f>
        <v>-4.8568187500000022</v>
      </c>
    </row>
    <row r="49" spans="1:12" ht="20" customHeight="1" x14ac:dyDescent="0.4">
      <c r="A49" s="239">
        <v>41</v>
      </c>
      <c r="B49" s="231" t="s">
        <v>75</v>
      </c>
      <c r="C49" s="232" t="s">
        <v>157</v>
      </c>
      <c r="D49" s="233" t="s">
        <v>76</v>
      </c>
      <c r="E49" s="233" t="s">
        <v>48</v>
      </c>
      <c r="F49" s="70">
        <v>15</v>
      </c>
      <c r="G49" s="251">
        <v>48</v>
      </c>
      <c r="H49" s="252">
        <v>26.533332999999999</v>
      </c>
      <c r="I49" s="252">
        <v>22.4</v>
      </c>
      <c r="J49" s="252">
        <v>28.466666</v>
      </c>
      <c r="K49" s="253">
        <f>AVERAGE(G49,H49,I49,J49)</f>
        <v>31.349999750000002</v>
      </c>
      <c r="L49" s="259">
        <f>K49-36.3</f>
        <v>-4.9500002499999951</v>
      </c>
    </row>
    <row r="50" spans="1:12" ht="20" customHeight="1" x14ac:dyDescent="0.4">
      <c r="A50" s="239">
        <v>42</v>
      </c>
      <c r="B50" s="231" t="s">
        <v>51</v>
      </c>
      <c r="C50" s="232" t="s">
        <v>151</v>
      </c>
      <c r="D50" s="233" t="s">
        <v>52</v>
      </c>
      <c r="E50" s="233" t="s">
        <v>43</v>
      </c>
      <c r="F50" s="70">
        <v>17</v>
      </c>
      <c r="G50" s="251">
        <v>47.117646999999998</v>
      </c>
      <c r="H50" s="252">
        <v>26.705881999999999</v>
      </c>
      <c r="I50" s="252">
        <v>22.823529000000001</v>
      </c>
      <c r="J50" s="252">
        <v>28.617647000000002</v>
      </c>
      <c r="K50" s="253">
        <f>AVERAGE(G50,H50,I50,J50)</f>
        <v>31.316176249999998</v>
      </c>
      <c r="L50" s="259">
        <f>K50-36.3</f>
        <v>-4.9838237499999991</v>
      </c>
    </row>
    <row r="51" spans="1:12" ht="20" customHeight="1" x14ac:dyDescent="0.4">
      <c r="A51" s="239">
        <v>43</v>
      </c>
      <c r="B51" s="231" t="s">
        <v>83</v>
      </c>
      <c r="C51" s="232" t="s">
        <v>158</v>
      </c>
      <c r="D51" s="233" t="s">
        <v>84</v>
      </c>
      <c r="E51" s="233" t="s">
        <v>72</v>
      </c>
      <c r="F51" s="70">
        <v>18</v>
      </c>
      <c r="G51" s="251">
        <v>51.111111000000001</v>
      </c>
      <c r="H51" s="252">
        <v>26.777777</v>
      </c>
      <c r="I51" s="252">
        <v>19.111111000000001</v>
      </c>
      <c r="J51" s="252">
        <v>27.722221999999999</v>
      </c>
      <c r="K51" s="253">
        <f>AVERAGE(G51,H51,I51,J51)</f>
        <v>31.180555250000001</v>
      </c>
      <c r="L51" s="259">
        <f>K51-36.3</f>
        <v>-5.119444749999996</v>
      </c>
    </row>
    <row r="52" spans="1:12" ht="20" customHeight="1" x14ac:dyDescent="0.4">
      <c r="A52" s="239">
        <v>44</v>
      </c>
      <c r="B52" s="231" t="s">
        <v>125</v>
      </c>
      <c r="C52" s="232" t="s">
        <v>153</v>
      </c>
      <c r="D52" s="233" t="s">
        <v>126</v>
      </c>
      <c r="E52" s="233" t="s">
        <v>199</v>
      </c>
      <c r="F52" s="70">
        <v>8</v>
      </c>
      <c r="G52" s="251">
        <v>45.5</v>
      </c>
      <c r="H52" s="252">
        <v>26.5</v>
      </c>
      <c r="I52" s="252">
        <v>23</v>
      </c>
      <c r="J52" s="252">
        <v>29.5625</v>
      </c>
      <c r="K52" s="253">
        <f>AVERAGE(G52,H52,I52,J52)</f>
        <v>31.140625</v>
      </c>
      <c r="L52" s="259">
        <f>K52-36.3</f>
        <v>-5.1593749999999972</v>
      </c>
    </row>
    <row r="53" spans="1:12" ht="20" customHeight="1" x14ac:dyDescent="0.4">
      <c r="A53" s="239">
        <v>45</v>
      </c>
      <c r="B53" s="231" t="s">
        <v>34</v>
      </c>
      <c r="C53" s="232" t="s">
        <v>149</v>
      </c>
      <c r="D53" s="233" t="s">
        <v>35</v>
      </c>
      <c r="E53" s="233" t="s">
        <v>199</v>
      </c>
      <c r="F53" s="70">
        <v>16</v>
      </c>
      <c r="G53" s="251">
        <v>47</v>
      </c>
      <c r="H53" s="252">
        <v>28.125</v>
      </c>
      <c r="I53" s="252">
        <v>21.25</v>
      </c>
      <c r="J53" s="252">
        <v>27.90625</v>
      </c>
      <c r="K53" s="253">
        <f>AVERAGE(G53,H53,I53,J53)</f>
        <v>31.0703125</v>
      </c>
      <c r="L53" s="259">
        <f>K53-36.3</f>
        <v>-5.2296874999999972</v>
      </c>
    </row>
    <row r="54" spans="1:12" ht="20" customHeight="1" x14ac:dyDescent="0.4">
      <c r="A54" s="239">
        <v>46</v>
      </c>
      <c r="B54" s="231" t="s">
        <v>143</v>
      </c>
      <c r="C54" s="232" t="s">
        <v>154</v>
      </c>
      <c r="D54" s="233" t="s">
        <v>144</v>
      </c>
      <c r="E54" s="233" t="s">
        <v>48</v>
      </c>
      <c r="F54" s="70">
        <v>26</v>
      </c>
      <c r="G54" s="251">
        <v>48.192307</v>
      </c>
      <c r="H54" s="252">
        <v>28.307691999999999</v>
      </c>
      <c r="I54" s="252">
        <v>18.307691999999999</v>
      </c>
      <c r="J54" s="252">
        <v>29.307691999999999</v>
      </c>
      <c r="K54" s="253">
        <f>AVERAGE(G54,H54,I54,J54)</f>
        <v>31.028845750000002</v>
      </c>
      <c r="L54" s="259">
        <f>K54-36.3</f>
        <v>-5.271154249999995</v>
      </c>
    </row>
    <row r="55" spans="1:12" ht="20" customHeight="1" x14ac:dyDescent="0.4">
      <c r="A55" s="239">
        <v>47</v>
      </c>
      <c r="B55" s="231" t="s">
        <v>95</v>
      </c>
      <c r="C55" s="232" t="s">
        <v>151</v>
      </c>
      <c r="D55" s="233" t="s">
        <v>96</v>
      </c>
      <c r="E55" s="233" t="s">
        <v>43</v>
      </c>
      <c r="F55" s="70">
        <v>25</v>
      </c>
      <c r="G55" s="251">
        <v>47.4</v>
      </c>
      <c r="H55" s="252">
        <v>27.04</v>
      </c>
      <c r="I55" s="252">
        <v>21.76</v>
      </c>
      <c r="J55" s="252">
        <v>26.8</v>
      </c>
      <c r="K55" s="253">
        <f>AVERAGE(G55,H55,I55,J55)</f>
        <v>30.75</v>
      </c>
      <c r="L55" s="259">
        <f>K55-36.3</f>
        <v>-5.5499999999999972</v>
      </c>
    </row>
    <row r="56" spans="1:12" ht="20" customHeight="1" x14ac:dyDescent="0.4">
      <c r="A56" s="239">
        <v>48</v>
      </c>
      <c r="B56" s="231" t="s">
        <v>55</v>
      </c>
      <c r="C56" s="232" t="s">
        <v>151</v>
      </c>
      <c r="D56" s="233" t="s">
        <v>56</v>
      </c>
      <c r="E56" s="233" t="s">
        <v>43</v>
      </c>
      <c r="F56" s="70">
        <v>19</v>
      </c>
      <c r="G56" s="251">
        <v>49.473683999999999</v>
      </c>
      <c r="H56" s="252">
        <v>23.368421000000001</v>
      </c>
      <c r="I56" s="252">
        <v>20.842105</v>
      </c>
      <c r="J56" s="252">
        <v>29.18421</v>
      </c>
      <c r="K56" s="253">
        <f>AVERAGE(G56,H56,I56,J56)</f>
        <v>30.717105000000004</v>
      </c>
      <c r="L56" s="259">
        <f>K56-36.3</f>
        <v>-5.5828949999999935</v>
      </c>
    </row>
    <row r="57" spans="1:12" ht="20" customHeight="1" x14ac:dyDescent="0.4">
      <c r="A57" s="239">
        <v>49</v>
      </c>
      <c r="B57" s="231" t="s">
        <v>36</v>
      </c>
      <c r="C57" s="232" t="s">
        <v>150</v>
      </c>
      <c r="D57" s="233" t="s">
        <v>37</v>
      </c>
      <c r="E57" s="233" t="s">
        <v>33</v>
      </c>
      <c r="F57" s="70">
        <v>5</v>
      </c>
      <c r="G57" s="251">
        <v>48.2</v>
      </c>
      <c r="H57" s="252">
        <v>28</v>
      </c>
      <c r="I57" s="252">
        <v>23.2</v>
      </c>
      <c r="J57" s="252">
        <v>23.1</v>
      </c>
      <c r="K57" s="253">
        <f>AVERAGE(G57,H57,I57,J57)</f>
        <v>30.625</v>
      </c>
      <c r="L57" s="259">
        <f>K57-36.3</f>
        <v>-5.6749999999999972</v>
      </c>
    </row>
    <row r="58" spans="1:12" ht="20" customHeight="1" x14ac:dyDescent="0.4">
      <c r="A58" s="239">
        <v>50</v>
      </c>
      <c r="B58" s="231" t="s">
        <v>109</v>
      </c>
      <c r="C58" s="232" t="s">
        <v>43</v>
      </c>
      <c r="D58" s="233" t="s">
        <v>110</v>
      </c>
      <c r="E58" s="233" t="s">
        <v>43</v>
      </c>
      <c r="F58" s="70">
        <v>15</v>
      </c>
      <c r="G58" s="251">
        <v>41.533332999999999</v>
      </c>
      <c r="H58" s="252">
        <v>27.866665999999999</v>
      </c>
      <c r="I58" s="252">
        <v>20.266666000000001</v>
      </c>
      <c r="J58" s="252">
        <v>31.1</v>
      </c>
      <c r="K58" s="253">
        <f>AVERAGE(G58,H58,I58,J58)</f>
        <v>30.191666249999997</v>
      </c>
      <c r="L58" s="259">
        <f>K58-36.3</f>
        <v>-6.1083337499999999</v>
      </c>
    </row>
    <row r="59" spans="1:12" ht="20" customHeight="1" x14ac:dyDescent="0.4">
      <c r="A59" s="239">
        <v>51</v>
      </c>
      <c r="B59" s="231" t="s">
        <v>113</v>
      </c>
      <c r="C59" s="232" t="s">
        <v>43</v>
      </c>
      <c r="D59" s="233" t="s">
        <v>114</v>
      </c>
      <c r="E59" s="233" t="s">
        <v>43</v>
      </c>
      <c r="F59" s="70">
        <v>23</v>
      </c>
      <c r="G59" s="251">
        <v>47.217390999999999</v>
      </c>
      <c r="H59" s="252">
        <v>26.173912999999999</v>
      </c>
      <c r="I59" s="252">
        <v>18.260869</v>
      </c>
      <c r="J59" s="252">
        <v>28.704545</v>
      </c>
      <c r="K59" s="253">
        <f>AVERAGE(G59,H59,I59,J59)</f>
        <v>30.089179499999997</v>
      </c>
      <c r="L59" s="259">
        <f>K59-36.3</f>
        <v>-6.2108205000000005</v>
      </c>
    </row>
    <row r="60" spans="1:12" ht="20" customHeight="1" x14ac:dyDescent="0.4">
      <c r="A60" s="239">
        <v>52</v>
      </c>
      <c r="B60" s="231" t="s">
        <v>115</v>
      </c>
      <c r="C60" s="232" t="s">
        <v>160</v>
      </c>
      <c r="D60" s="233" t="s">
        <v>116</v>
      </c>
      <c r="E60" s="233" t="s">
        <v>199</v>
      </c>
      <c r="F60" s="70">
        <v>16</v>
      </c>
      <c r="G60" s="251">
        <v>44.625</v>
      </c>
      <c r="H60" s="252">
        <v>25.25</v>
      </c>
      <c r="I60" s="252">
        <v>22.75</v>
      </c>
      <c r="J60" s="252">
        <v>26.875</v>
      </c>
      <c r="K60" s="253">
        <f>AVERAGE(G60,H60,I60,J60)</f>
        <v>29.875</v>
      </c>
      <c r="L60" s="259">
        <f>K60-36.3</f>
        <v>-6.4249999999999972</v>
      </c>
    </row>
    <row r="61" spans="1:12" ht="20" customHeight="1" x14ac:dyDescent="0.4">
      <c r="A61" s="239">
        <v>53</v>
      </c>
      <c r="B61" s="231" t="s">
        <v>70</v>
      </c>
      <c r="C61" s="232" t="s">
        <v>156</v>
      </c>
      <c r="D61" s="233" t="s">
        <v>71</v>
      </c>
      <c r="E61" s="233" t="s">
        <v>72</v>
      </c>
      <c r="F61" s="70">
        <v>7</v>
      </c>
      <c r="G61" s="251">
        <v>41.428570999999998</v>
      </c>
      <c r="H61" s="252">
        <v>29.714285</v>
      </c>
      <c r="I61" s="252">
        <v>21.142856999999999</v>
      </c>
      <c r="J61" s="252">
        <v>26.857142</v>
      </c>
      <c r="K61" s="253">
        <f>AVERAGE(G61,H61,I61,J61)</f>
        <v>29.785713749999996</v>
      </c>
      <c r="L61" s="259">
        <f>K61-36.3</f>
        <v>-6.5142862500000014</v>
      </c>
    </row>
    <row r="62" spans="1:12" ht="20" customHeight="1" x14ac:dyDescent="0.4">
      <c r="A62" s="239">
        <v>54</v>
      </c>
      <c r="B62" s="231" t="s">
        <v>46</v>
      </c>
      <c r="C62" s="232" t="s">
        <v>48</v>
      </c>
      <c r="D62" s="233" t="s">
        <v>47</v>
      </c>
      <c r="E62" s="233" t="s">
        <v>48</v>
      </c>
      <c r="F62" s="70">
        <v>10</v>
      </c>
      <c r="G62" s="251">
        <v>44.8</v>
      </c>
      <c r="H62" s="252">
        <v>27.4</v>
      </c>
      <c r="I62" s="252">
        <v>19.600000000000001</v>
      </c>
      <c r="J62" s="252">
        <v>26.6</v>
      </c>
      <c r="K62" s="253">
        <f>AVERAGE(G62,H62,I62,J62)</f>
        <v>29.599999999999994</v>
      </c>
      <c r="L62" s="259">
        <f>K62-36.3</f>
        <v>-6.7000000000000028</v>
      </c>
    </row>
    <row r="63" spans="1:12" ht="20" customHeight="1" x14ac:dyDescent="0.4">
      <c r="A63" s="239">
        <v>55</v>
      </c>
      <c r="B63" s="231" t="s">
        <v>139</v>
      </c>
      <c r="C63" s="232" t="s">
        <v>43</v>
      </c>
      <c r="D63" s="233" t="s">
        <v>140</v>
      </c>
      <c r="E63" s="233" t="s">
        <v>43</v>
      </c>
      <c r="F63" s="70">
        <v>36</v>
      </c>
      <c r="G63" s="251">
        <v>42.055554999999998</v>
      </c>
      <c r="H63" s="252">
        <v>27.277777</v>
      </c>
      <c r="I63" s="252">
        <v>19.777777</v>
      </c>
      <c r="J63" s="252">
        <v>28.541665999999999</v>
      </c>
      <c r="K63" s="253">
        <f>AVERAGE(G63,H63,I63,J63)</f>
        <v>29.413193749999998</v>
      </c>
      <c r="L63" s="259">
        <f>K63-36.3</f>
        <v>-6.8868062499999994</v>
      </c>
    </row>
    <row r="64" spans="1:12" ht="20" customHeight="1" x14ac:dyDescent="0.4">
      <c r="A64" s="239">
        <v>56</v>
      </c>
      <c r="B64" s="231" t="s">
        <v>87</v>
      </c>
      <c r="C64" s="232" t="s">
        <v>159</v>
      </c>
      <c r="D64" s="233" t="s">
        <v>88</v>
      </c>
      <c r="E64" s="233" t="s">
        <v>65</v>
      </c>
      <c r="F64" s="70">
        <v>3</v>
      </c>
      <c r="G64" s="251">
        <v>44.666665999999999</v>
      </c>
      <c r="H64" s="252">
        <v>33.333333000000003</v>
      </c>
      <c r="I64" s="252">
        <v>14.666665999999999</v>
      </c>
      <c r="J64" s="252">
        <v>22.333333</v>
      </c>
      <c r="K64" s="253">
        <f>AVERAGE(G64,H64,I64,J64)</f>
        <v>28.749999499999998</v>
      </c>
      <c r="L64" s="259">
        <f>K64-36.3</f>
        <v>-7.5500004999999994</v>
      </c>
    </row>
    <row r="65" spans="11:12" ht="0" hidden="1" customHeight="1" x14ac:dyDescent="0.4">
      <c r="K65" s="254" t="e">
        <f t="shared" ref="K65" si="0">AVERAGE(G65,H65,I65,J65)</f>
        <v>#DIV/0!</v>
      </c>
      <c r="L65" s="260" t="e">
        <f t="shared" ref="L65" si="1">K65-36.3</f>
        <v>#DIV/0!</v>
      </c>
    </row>
  </sheetData>
  <sortState ref="B9:L64">
    <sortCondition descending="1" ref="L9:L64"/>
  </sortState>
  <mergeCells count="14">
    <mergeCell ref="A2:D2"/>
    <mergeCell ref="B5:B6"/>
    <mergeCell ref="C5:C6"/>
    <mergeCell ref="D5:D6"/>
    <mergeCell ref="A7:E7"/>
    <mergeCell ref="A8:E8"/>
    <mergeCell ref="A3:L3"/>
    <mergeCell ref="A4:L4"/>
    <mergeCell ref="K5:K6"/>
    <mergeCell ref="G5:J5"/>
    <mergeCell ref="A5:A6"/>
    <mergeCell ref="F5:F6"/>
    <mergeCell ref="E5:E6"/>
    <mergeCell ref="L6:L7"/>
  </mergeCells>
  <printOptions verticalCentered="1"/>
  <pageMargins left="0.25" right="0.25" top="0.5" bottom="0.30729527600000001" header="1" footer="1"/>
  <pageSetup paperSize="9" orientation="portrait" horizontalDpi="300" verticalDpi="300"/>
  <headerFooter alignWithMargins="0">
    <oddFooter>&amp;L&amp;"Tahoma,Bold"&amp;8 Run by (UserID) : 
&amp;"-,Bold"4901 
&amp;"-,Bold Italic"[รายงานนี้ออกโดยระบบรายงานอัตโนมัติ :RPS] &amp;C&amp;"Tahoma,Bold"&amp;8 หน้า 
&amp;"-,Regular"&amp;P 
&amp;"-,Bold"จาก 
&amp;"-,Regular"&amp;N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2C421-9F92-6643-95EB-AD5E30901BF6}">
  <dimension ref="A1:K87"/>
  <sheetViews>
    <sheetView showGridLines="0" workbookViewId="0">
      <selection activeCell="A2" sqref="A2:K2"/>
    </sheetView>
  </sheetViews>
  <sheetFormatPr baseColWidth="10" defaultColWidth="8.83203125" defaultRowHeight="14" x14ac:dyDescent="0.15"/>
  <cols>
    <col min="1" max="1" width="6" style="9" customWidth="1"/>
    <col min="2" max="2" width="10" style="224" customWidth="1"/>
    <col min="3" max="3" width="11.6640625" style="224" customWidth="1"/>
    <col min="4" max="4" width="13.5" style="224" customWidth="1"/>
    <col min="5" max="5" width="9.33203125" style="224" customWidth="1"/>
    <col min="6" max="6" width="8" style="9" customWidth="1"/>
    <col min="7" max="10" width="6.1640625" style="9" customWidth="1"/>
    <col min="11" max="16384" width="8.83203125" style="9"/>
  </cols>
  <sheetData>
    <row r="1" spans="1:11" ht="34" customHeight="1" x14ac:dyDescent="0.45">
      <c r="A1" s="191" t="s">
        <v>169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1" ht="34" customHeight="1" x14ac:dyDescent="0.45">
      <c r="A2" s="191" t="s">
        <v>165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1" ht="34" customHeight="1" x14ac:dyDescent="0.15">
      <c r="A3" s="269" t="s">
        <v>164</v>
      </c>
      <c r="B3" s="270" t="s">
        <v>11</v>
      </c>
      <c r="C3" s="270" t="s">
        <v>162</v>
      </c>
      <c r="D3" s="270" t="s">
        <v>12</v>
      </c>
      <c r="E3" s="270" t="s">
        <v>14</v>
      </c>
      <c r="F3" s="269" t="s">
        <v>19</v>
      </c>
      <c r="G3" s="271" t="s">
        <v>168</v>
      </c>
      <c r="H3" s="272"/>
      <c r="I3" s="272"/>
      <c r="J3" s="273"/>
      <c r="K3" s="274" t="s">
        <v>163</v>
      </c>
    </row>
    <row r="4" spans="1:11" ht="43" customHeight="1" x14ac:dyDescent="0.15">
      <c r="A4" s="275"/>
      <c r="B4" s="276"/>
      <c r="C4" s="276"/>
      <c r="D4" s="276"/>
      <c r="E4" s="276"/>
      <c r="F4" s="275"/>
      <c r="G4" s="277" t="s">
        <v>203</v>
      </c>
      <c r="H4" s="277" t="s">
        <v>200</v>
      </c>
      <c r="I4" s="277" t="s">
        <v>201</v>
      </c>
      <c r="J4" s="277" t="s">
        <v>202</v>
      </c>
      <c r="K4" s="278"/>
    </row>
    <row r="5" spans="1:11" ht="27" customHeight="1" x14ac:dyDescent="0.15">
      <c r="A5" s="279" t="s">
        <v>166</v>
      </c>
      <c r="B5" s="280"/>
      <c r="C5" s="280"/>
      <c r="D5" s="280"/>
      <c r="E5" s="281"/>
      <c r="F5" s="268">
        <v>665638</v>
      </c>
      <c r="G5" s="282">
        <v>55.14</v>
      </c>
      <c r="H5" s="282">
        <v>33.25</v>
      </c>
      <c r="I5" s="282">
        <v>26.73</v>
      </c>
      <c r="J5" s="282">
        <v>30.07</v>
      </c>
      <c r="K5" s="283">
        <v>36.299999999999997</v>
      </c>
    </row>
    <row r="6" spans="1:11" ht="27" customHeight="1" x14ac:dyDescent="0.15">
      <c r="A6" s="279" t="s">
        <v>167</v>
      </c>
      <c r="B6" s="280"/>
      <c r="C6" s="280"/>
      <c r="D6" s="280"/>
      <c r="E6" s="281"/>
      <c r="F6" s="284">
        <v>850</v>
      </c>
      <c r="G6" s="282">
        <v>51.88</v>
      </c>
      <c r="H6" s="282">
        <v>28.19</v>
      </c>
      <c r="I6" s="282">
        <v>22.1</v>
      </c>
      <c r="J6" s="282">
        <v>29.2</v>
      </c>
      <c r="K6" s="283">
        <v>32.840000000000003</v>
      </c>
    </row>
    <row r="7" spans="1:11" ht="24" customHeight="1" x14ac:dyDescent="0.4">
      <c r="A7" s="60">
        <v>1</v>
      </c>
      <c r="B7" s="228" t="s">
        <v>53</v>
      </c>
      <c r="C7" s="69" t="s">
        <v>152</v>
      </c>
      <c r="D7" s="230" t="s">
        <v>54</v>
      </c>
      <c r="E7" s="230" t="s">
        <v>199</v>
      </c>
      <c r="F7" s="65">
        <v>14</v>
      </c>
      <c r="G7" s="66">
        <v>53.5</v>
      </c>
      <c r="H7" s="67">
        <v>25.285713999999999</v>
      </c>
      <c r="I7" s="67">
        <v>21.142856999999999</v>
      </c>
      <c r="J7" s="67">
        <v>32</v>
      </c>
      <c r="K7" s="68">
        <f>AVERAGE(G7,H7,I7,J7)</f>
        <v>32.982142750000001</v>
      </c>
    </row>
    <row r="8" spans="1:11" ht="24" customHeight="1" x14ac:dyDescent="0.4">
      <c r="A8" s="60">
        <v>2</v>
      </c>
      <c r="B8" s="231" t="s">
        <v>101</v>
      </c>
      <c r="C8" s="232" t="s">
        <v>152</v>
      </c>
      <c r="D8" s="233" t="s">
        <v>102</v>
      </c>
      <c r="E8" s="233" t="s">
        <v>199</v>
      </c>
      <c r="F8" s="70">
        <v>22</v>
      </c>
      <c r="G8" s="71">
        <v>52.136363000000003</v>
      </c>
      <c r="H8" s="72">
        <v>26.636362999999999</v>
      </c>
      <c r="I8" s="72">
        <v>22.363636</v>
      </c>
      <c r="J8" s="72">
        <v>28.75</v>
      </c>
      <c r="K8" s="73">
        <f>AVERAGE(G8,H8,I8,J8)</f>
        <v>32.471590500000005</v>
      </c>
    </row>
    <row r="9" spans="1:11" ht="24" customHeight="1" x14ac:dyDescent="0.4">
      <c r="A9" s="60">
        <v>3</v>
      </c>
      <c r="B9" s="231" t="s">
        <v>137</v>
      </c>
      <c r="C9" s="232" t="s">
        <v>152</v>
      </c>
      <c r="D9" s="233" t="s">
        <v>138</v>
      </c>
      <c r="E9" s="233" t="s">
        <v>199</v>
      </c>
      <c r="F9" s="70">
        <v>76</v>
      </c>
      <c r="G9" s="71">
        <v>48.605263000000001</v>
      </c>
      <c r="H9" s="72">
        <v>27.815788999999999</v>
      </c>
      <c r="I9" s="72">
        <v>21.315788999999999</v>
      </c>
      <c r="J9" s="72">
        <v>28.730263000000001</v>
      </c>
      <c r="K9" s="73">
        <f>AVERAGE(G9,H9,I9,J9)</f>
        <v>31.616776000000002</v>
      </c>
    </row>
    <row r="10" spans="1:11" ht="24" customHeight="1" x14ac:dyDescent="0.15">
      <c r="A10" s="192" t="s">
        <v>172</v>
      </c>
      <c r="B10" s="193"/>
      <c r="C10" s="193"/>
      <c r="D10" s="193"/>
      <c r="E10" s="194"/>
      <c r="F10" s="87">
        <f>SUM(F7:F9)</f>
        <v>112</v>
      </c>
      <c r="G10" s="79">
        <f>AVERAGE(G7:G9)</f>
        <v>51.41387533333333</v>
      </c>
      <c r="H10" s="79">
        <f t="shared" ref="H10:K10" si="0">AVERAGE(H7:H9)</f>
        <v>26.579288666666667</v>
      </c>
      <c r="I10" s="79">
        <f t="shared" si="0"/>
        <v>21.607427333333334</v>
      </c>
      <c r="J10" s="79">
        <f t="shared" si="0"/>
        <v>29.826754333333337</v>
      </c>
      <c r="K10" s="79">
        <f t="shared" si="0"/>
        <v>32.356836416666667</v>
      </c>
    </row>
    <row r="11" spans="1:11" ht="24" customHeight="1" x14ac:dyDescent="0.4">
      <c r="A11" s="60">
        <v>1</v>
      </c>
      <c r="B11" s="225" t="s">
        <v>121</v>
      </c>
      <c r="C11" s="226" t="s">
        <v>158</v>
      </c>
      <c r="D11" s="227" t="s">
        <v>122</v>
      </c>
      <c r="E11" s="227" t="s">
        <v>72</v>
      </c>
      <c r="F11" s="61">
        <v>11</v>
      </c>
      <c r="G11" s="62">
        <v>61.818181000000003</v>
      </c>
      <c r="H11" s="63">
        <v>31.636362999999999</v>
      </c>
      <c r="I11" s="63">
        <v>23.272727</v>
      </c>
      <c r="J11" s="63">
        <v>32.772727000000003</v>
      </c>
      <c r="K11" s="64">
        <f>AVERAGE(G11,H11,I11,J11)</f>
        <v>37.374999500000001</v>
      </c>
    </row>
    <row r="12" spans="1:11" ht="24" customHeight="1" x14ac:dyDescent="0.4">
      <c r="A12" s="60">
        <v>2</v>
      </c>
      <c r="B12" s="228" t="s">
        <v>123</v>
      </c>
      <c r="C12" s="229" t="s">
        <v>158</v>
      </c>
      <c r="D12" s="230" t="s">
        <v>124</v>
      </c>
      <c r="E12" s="230" t="s">
        <v>72</v>
      </c>
      <c r="F12" s="65">
        <v>10</v>
      </c>
      <c r="G12" s="66">
        <v>58.8</v>
      </c>
      <c r="H12" s="67">
        <v>28</v>
      </c>
      <c r="I12" s="67">
        <v>16.8</v>
      </c>
      <c r="J12" s="67">
        <v>34.25</v>
      </c>
      <c r="K12" s="68">
        <f>AVERAGE(G12,H12,I12,J12)</f>
        <v>34.462499999999999</v>
      </c>
    </row>
    <row r="13" spans="1:11" ht="24" customHeight="1" x14ac:dyDescent="0.4">
      <c r="A13" s="60">
        <v>3</v>
      </c>
      <c r="B13" s="231" t="s">
        <v>83</v>
      </c>
      <c r="C13" s="232" t="s">
        <v>158</v>
      </c>
      <c r="D13" s="233" t="s">
        <v>84</v>
      </c>
      <c r="E13" s="233" t="s">
        <v>72</v>
      </c>
      <c r="F13" s="70">
        <v>18</v>
      </c>
      <c r="G13" s="71">
        <v>51.111111000000001</v>
      </c>
      <c r="H13" s="72">
        <v>26.777777</v>
      </c>
      <c r="I13" s="72">
        <v>19.111111000000001</v>
      </c>
      <c r="J13" s="72">
        <v>27.722221999999999</v>
      </c>
      <c r="K13" s="73">
        <f>AVERAGE(G13,H13,I13,J13)</f>
        <v>31.180555250000001</v>
      </c>
    </row>
    <row r="14" spans="1:11" ht="24" customHeight="1" x14ac:dyDescent="0.15">
      <c r="A14" s="192" t="s">
        <v>172</v>
      </c>
      <c r="B14" s="193"/>
      <c r="C14" s="193"/>
      <c r="D14" s="193"/>
      <c r="E14" s="194"/>
      <c r="F14" s="50">
        <f>SUM(F11:F13)</f>
        <v>39</v>
      </c>
      <c r="G14" s="79">
        <f>AVERAGE(G11:G13)</f>
        <v>57.243097333333331</v>
      </c>
      <c r="H14" s="79">
        <f t="shared" ref="H14:K14" si="1">AVERAGE(H11:H13)</f>
        <v>28.804713333333336</v>
      </c>
      <c r="I14" s="79">
        <f t="shared" si="1"/>
        <v>19.727945999999999</v>
      </c>
      <c r="J14" s="79">
        <f t="shared" si="1"/>
        <v>31.581649666666667</v>
      </c>
      <c r="K14" s="79">
        <f t="shared" si="1"/>
        <v>34.339351583333332</v>
      </c>
    </row>
    <row r="15" spans="1:11" ht="24" customHeight="1" x14ac:dyDescent="0.4">
      <c r="A15" s="60">
        <v>7</v>
      </c>
      <c r="B15" s="228" t="s">
        <v>119</v>
      </c>
      <c r="C15" s="229" t="s">
        <v>156</v>
      </c>
      <c r="D15" s="230" t="s">
        <v>120</v>
      </c>
      <c r="E15" s="230" t="s">
        <v>72</v>
      </c>
      <c r="F15" s="65">
        <v>21</v>
      </c>
      <c r="G15" s="66">
        <v>57.761904000000001</v>
      </c>
      <c r="H15" s="67">
        <v>32.095238000000002</v>
      </c>
      <c r="I15" s="67">
        <v>22.285713999999999</v>
      </c>
      <c r="J15" s="67">
        <v>29.047619000000001</v>
      </c>
      <c r="K15" s="68">
        <f>AVERAGE(G15,H15,I15,J15)</f>
        <v>35.297618750000005</v>
      </c>
    </row>
    <row r="16" spans="1:11" ht="24" customHeight="1" x14ac:dyDescent="0.4">
      <c r="A16" s="60">
        <v>8</v>
      </c>
      <c r="B16" s="231" t="s">
        <v>70</v>
      </c>
      <c r="C16" s="232" t="s">
        <v>156</v>
      </c>
      <c r="D16" s="233" t="s">
        <v>71</v>
      </c>
      <c r="E16" s="233" t="s">
        <v>72</v>
      </c>
      <c r="F16" s="70">
        <v>7</v>
      </c>
      <c r="G16" s="71">
        <v>41.428570999999998</v>
      </c>
      <c r="H16" s="72">
        <v>29.714285</v>
      </c>
      <c r="I16" s="72">
        <v>21.142856999999999</v>
      </c>
      <c r="J16" s="72">
        <v>26.857142</v>
      </c>
      <c r="K16" s="73">
        <f>AVERAGE(G16,H16,I16,J16)</f>
        <v>29.785713749999996</v>
      </c>
    </row>
    <row r="17" spans="1:11" ht="24" customHeight="1" x14ac:dyDescent="0.15">
      <c r="A17" s="192" t="s">
        <v>172</v>
      </c>
      <c r="B17" s="193"/>
      <c r="C17" s="193"/>
      <c r="D17" s="193"/>
      <c r="E17" s="194"/>
      <c r="F17" s="50">
        <f>SUM(F15:F16)</f>
        <v>28</v>
      </c>
      <c r="G17" s="79">
        <f>AVERAGE(G15:G16)</f>
        <v>49.595237499999996</v>
      </c>
      <c r="H17" s="79">
        <f t="shared" ref="H17:K17" si="2">AVERAGE(H15:H16)</f>
        <v>30.904761499999999</v>
      </c>
      <c r="I17" s="79">
        <f t="shared" si="2"/>
        <v>21.714285499999999</v>
      </c>
      <c r="J17" s="79">
        <f t="shared" si="2"/>
        <v>27.9523805</v>
      </c>
      <c r="K17" s="79">
        <f t="shared" si="2"/>
        <v>32.541666249999999</v>
      </c>
    </row>
    <row r="18" spans="1:11" ht="24" customHeight="1" x14ac:dyDescent="0.4">
      <c r="A18" s="60">
        <v>1</v>
      </c>
      <c r="B18" s="231" t="s">
        <v>93</v>
      </c>
      <c r="C18" s="232" t="s">
        <v>148</v>
      </c>
      <c r="D18" s="233" t="s">
        <v>94</v>
      </c>
      <c r="E18" s="233" t="s">
        <v>33</v>
      </c>
      <c r="F18" s="70">
        <v>13</v>
      </c>
      <c r="G18" s="71">
        <v>50.076923000000001</v>
      </c>
      <c r="H18" s="72">
        <v>30.153846000000001</v>
      </c>
      <c r="I18" s="72">
        <v>21.230768999999999</v>
      </c>
      <c r="J18" s="72">
        <v>29</v>
      </c>
      <c r="K18" s="73">
        <f>AVERAGE(G18,H18,I18,J18)</f>
        <v>32.615384500000005</v>
      </c>
    </row>
    <row r="19" spans="1:11" ht="24" customHeight="1" x14ac:dyDescent="0.4">
      <c r="A19" s="60">
        <v>2</v>
      </c>
      <c r="B19" s="231" t="s">
        <v>99</v>
      </c>
      <c r="C19" s="232" t="s">
        <v>148</v>
      </c>
      <c r="D19" s="233" t="s">
        <v>100</v>
      </c>
      <c r="E19" s="233" t="s">
        <v>33</v>
      </c>
      <c r="F19" s="70">
        <v>16</v>
      </c>
      <c r="G19" s="71">
        <v>51.625</v>
      </c>
      <c r="H19" s="72">
        <v>25.25</v>
      </c>
      <c r="I19" s="72">
        <v>20.75</v>
      </c>
      <c r="J19" s="72">
        <v>30.6875</v>
      </c>
      <c r="K19" s="73">
        <f>AVERAGE(G19,H19,I19,J19)</f>
        <v>32.078125</v>
      </c>
    </row>
    <row r="20" spans="1:11" ht="24" customHeight="1" x14ac:dyDescent="0.4">
      <c r="A20" s="60">
        <v>3</v>
      </c>
      <c r="B20" s="231" t="s">
        <v>31</v>
      </c>
      <c r="C20" s="232" t="s">
        <v>148</v>
      </c>
      <c r="D20" s="233" t="s">
        <v>32</v>
      </c>
      <c r="E20" s="233" t="s">
        <v>33</v>
      </c>
      <c r="F20" s="70">
        <v>5</v>
      </c>
      <c r="G20" s="71">
        <v>46.4</v>
      </c>
      <c r="H20" s="72">
        <v>27.2</v>
      </c>
      <c r="I20" s="72">
        <v>24.8</v>
      </c>
      <c r="J20" s="72">
        <v>27.5</v>
      </c>
      <c r="K20" s="73">
        <f>AVERAGE(G20,H20,I20,J20)</f>
        <v>31.474999999999998</v>
      </c>
    </row>
    <row r="21" spans="1:11" ht="24" customHeight="1" x14ac:dyDescent="0.15">
      <c r="A21" s="192" t="s">
        <v>172</v>
      </c>
      <c r="B21" s="193"/>
      <c r="C21" s="193"/>
      <c r="D21" s="193"/>
      <c r="E21" s="194"/>
      <c r="F21" s="50">
        <f>SUM(F18:F20)</f>
        <v>34</v>
      </c>
      <c r="G21" s="79">
        <f>AVERAGE(G18:G20)</f>
        <v>49.367307666666669</v>
      </c>
      <c r="H21" s="79">
        <f t="shared" ref="H21:K21" si="3">AVERAGE(H18:H20)</f>
        <v>27.534615333333335</v>
      </c>
      <c r="I21" s="79">
        <f t="shared" si="3"/>
        <v>22.260256333333331</v>
      </c>
      <c r="J21" s="79">
        <f t="shared" si="3"/>
        <v>29.0625</v>
      </c>
      <c r="K21" s="79">
        <f t="shared" si="3"/>
        <v>32.056169833333335</v>
      </c>
    </row>
    <row r="22" spans="1:11" ht="24" customHeight="1" x14ac:dyDescent="0.4">
      <c r="A22" s="60">
        <v>1</v>
      </c>
      <c r="B22" s="228" t="s">
        <v>97</v>
      </c>
      <c r="C22" s="229" t="s">
        <v>153</v>
      </c>
      <c r="D22" s="230" t="s">
        <v>98</v>
      </c>
      <c r="E22" s="230" t="s">
        <v>199</v>
      </c>
      <c r="F22" s="65">
        <v>4</v>
      </c>
      <c r="G22" s="66">
        <v>53</v>
      </c>
      <c r="H22" s="67">
        <v>30</v>
      </c>
      <c r="I22" s="67">
        <v>29</v>
      </c>
      <c r="J22" s="67">
        <v>33.125</v>
      </c>
      <c r="K22" s="68">
        <f>AVERAGE(G22,H22,I22,J22)</f>
        <v>36.28125</v>
      </c>
    </row>
    <row r="23" spans="1:11" ht="24" customHeight="1" x14ac:dyDescent="0.4">
      <c r="A23" s="60">
        <v>2</v>
      </c>
      <c r="B23" s="228" t="s">
        <v>59</v>
      </c>
      <c r="C23" s="229" t="s">
        <v>153</v>
      </c>
      <c r="D23" s="230" t="s">
        <v>60</v>
      </c>
      <c r="E23" s="230" t="s">
        <v>199</v>
      </c>
      <c r="F23" s="65">
        <v>5</v>
      </c>
      <c r="G23" s="66">
        <v>58</v>
      </c>
      <c r="H23" s="67">
        <v>29.2</v>
      </c>
      <c r="I23" s="67">
        <v>19.2</v>
      </c>
      <c r="J23" s="67">
        <v>32.700000000000003</v>
      </c>
      <c r="K23" s="68">
        <f>AVERAGE(G23,H23,I23,J23)</f>
        <v>34.775000000000006</v>
      </c>
    </row>
    <row r="24" spans="1:11" ht="24" customHeight="1" x14ac:dyDescent="0.4">
      <c r="A24" s="60">
        <v>3</v>
      </c>
      <c r="B24" s="228" t="s">
        <v>91</v>
      </c>
      <c r="C24" s="229" t="s">
        <v>153</v>
      </c>
      <c r="D24" s="230" t="s">
        <v>92</v>
      </c>
      <c r="E24" s="230" t="s">
        <v>199</v>
      </c>
      <c r="F24" s="65">
        <v>6</v>
      </c>
      <c r="G24" s="66">
        <v>56</v>
      </c>
      <c r="H24" s="67">
        <v>24</v>
      </c>
      <c r="I24" s="67">
        <v>28.666665999999999</v>
      </c>
      <c r="J24" s="67">
        <v>26.75</v>
      </c>
      <c r="K24" s="68">
        <f>AVERAGE(G24,H24,I24,J24)</f>
        <v>33.854166499999998</v>
      </c>
    </row>
    <row r="25" spans="1:11" ht="24" customHeight="1" x14ac:dyDescent="0.4">
      <c r="A25" s="60">
        <v>4</v>
      </c>
      <c r="B25" s="231" t="s">
        <v>125</v>
      </c>
      <c r="C25" s="232" t="s">
        <v>153</v>
      </c>
      <c r="D25" s="233" t="s">
        <v>126</v>
      </c>
      <c r="E25" s="233" t="s">
        <v>199</v>
      </c>
      <c r="F25" s="70">
        <v>8</v>
      </c>
      <c r="G25" s="71">
        <v>45.5</v>
      </c>
      <c r="H25" s="72">
        <v>26.5</v>
      </c>
      <c r="I25" s="72">
        <v>23</v>
      </c>
      <c r="J25" s="72">
        <v>29.5625</v>
      </c>
      <c r="K25" s="73">
        <f>AVERAGE(G25,H25,I25,J25)</f>
        <v>31.140625</v>
      </c>
    </row>
    <row r="26" spans="1:11" ht="24" customHeight="1" x14ac:dyDescent="0.15">
      <c r="A26" s="192" t="s">
        <v>172</v>
      </c>
      <c r="B26" s="193"/>
      <c r="C26" s="193"/>
      <c r="D26" s="193"/>
      <c r="E26" s="194"/>
      <c r="F26" s="50">
        <f>SUM(F22:F25)</f>
        <v>23</v>
      </c>
      <c r="G26" s="79">
        <f>AVERAGE(G22:G25)</f>
        <v>53.125</v>
      </c>
      <c r="H26" s="79">
        <f t="shared" ref="H26:K26" si="4">AVERAGE(H22:H25)</f>
        <v>27.425000000000001</v>
      </c>
      <c r="I26" s="79">
        <f t="shared" si="4"/>
        <v>24.966666500000002</v>
      </c>
      <c r="J26" s="79">
        <f t="shared" si="4"/>
        <v>30.534375000000001</v>
      </c>
      <c r="K26" s="79">
        <f t="shared" si="4"/>
        <v>34.012760374999999</v>
      </c>
    </row>
    <row r="27" spans="1:11" ht="24" customHeight="1" x14ac:dyDescent="0.4">
      <c r="A27" s="60">
        <v>1</v>
      </c>
      <c r="B27" s="231" t="s">
        <v>87</v>
      </c>
      <c r="C27" s="232" t="s">
        <v>159</v>
      </c>
      <c r="D27" s="233" t="s">
        <v>88</v>
      </c>
      <c r="E27" s="233" t="s">
        <v>65</v>
      </c>
      <c r="F27" s="70">
        <v>3</v>
      </c>
      <c r="G27" s="71">
        <v>44.666665999999999</v>
      </c>
      <c r="H27" s="72">
        <v>33.333333000000003</v>
      </c>
      <c r="I27" s="72">
        <v>14.666665999999999</v>
      </c>
      <c r="J27" s="72">
        <v>22.333333</v>
      </c>
      <c r="K27" s="73">
        <f t="shared" ref="K27:K33" si="5">AVERAGE(G27,H27,I27,J27)</f>
        <v>28.749999499999998</v>
      </c>
    </row>
    <row r="28" spans="1:11" ht="24" customHeight="1" x14ac:dyDescent="0.4">
      <c r="A28" s="192" t="s">
        <v>172</v>
      </c>
      <c r="B28" s="193"/>
      <c r="C28" s="193"/>
      <c r="D28" s="193"/>
      <c r="E28" s="194"/>
      <c r="F28" s="50">
        <f>SUM(F27)</f>
        <v>3</v>
      </c>
      <c r="G28" s="79">
        <v>44.666665999999999</v>
      </c>
      <c r="H28" s="80">
        <v>33.333333000000003</v>
      </c>
      <c r="I28" s="80">
        <v>14.666665999999999</v>
      </c>
      <c r="J28" s="80">
        <v>22.333333</v>
      </c>
      <c r="K28" s="81">
        <f t="shared" si="5"/>
        <v>28.749999499999998</v>
      </c>
    </row>
    <row r="29" spans="1:11" ht="24" customHeight="1" x14ac:dyDescent="0.4">
      <c r="A29" s="60">
        <v>1</v>
      </c>
      <c r="B29" s="225" t="s">
        <v>41</v>
      </c>
      <c r="C29" s="226" t="s">
        <v>43</v>
      </c>
      <c r="D29" s="227" t="s">
        <v>42</v>
      </c>
      <c r="E29" s="227" t="s">
        <v>43</v>
      </c>
      <c r="F29" s="61">
        <v>22</v>
      </c>
      <c r="G29" s="62">
        <v>64.090908999999996</v>
      </c>
      <c r="H29" s="63">
        <v>32.272727000000003</v>
      </c>
      <c r="I29" s="63">
        <v>30.909089999999999</v>
      </c>
      <c r="J29" s="63">
        <v>30.477271999999999</v>
      </c>
      <c r="K29" s="64">
        <f t="shared" si="5"/>
        <v>39.437499500000001</v>
      </c>
    </row>
    <row r="30" spans="1:11" ht="24" customHeight="1" x14ac:dyDescent="0.4">
      <c r="A30" s="60">
        <v>2</v>
      </c>
      <c r="B30" s="231" t="s">
        <v>68</v>
      </c>
      <c r="C30" s="232" t="s">
        <v>43</v>
      </c>
      <c r="D30" s="233" t="s">
        <v>69</v>
      </c>
      <c r="E30" s="233" t="s">
        <v>43</v>
      </c>
      <c r="F30" s="70">
        <v>26</v>
      </c>
      <c r="G30" s="71">
        <v>56</v>
      </c>
      <c r="H30" s="72">
        <v>27</v>
      </c>
      <c r="I30" s="72">
        <v>20</v>
      </c>
      <c r="J30" s="72">
        <v>28.26923</v>
      </c>
      <c r="K30" s="73">
        <f t="shared" si="5"/>
        <v>32.817307499999998</v>
      </c>
    </row>
    <row r="31" spans="1:11" ht="24" customHeight="1" x14ac:dyDescent="0.4">
      <c r="A31" s="60">
        <v>3</v>
      </c>
      <c r="B31" s="231" t="s">
        <v>109</v>
      </c>
      <c r="C31" s="232" t="s">
        <v>43</v>
      </c>
      <c r="D31" s="233" t="s">
        <v>110</v>
      </c>
      <c r="E31" s="233" t="s">
        <v>43</v>
      </c>
      <c r="F31" s="70">
        <v>15</v>
      </c>
      <c r="G31" s="71">
        <v>41.533332999999999</v>
      </c>
      <c r="H31" s="72">
        <v>27.866665999999999</v>
      </c>
      <c r="I31" s="72">
        <v>20.266666000000001</v>
      </c>
      <c r="J31" s="72">
        <v>31.1</v>
      </c>
      <c r="K31" s="73">
        <f t="shared" si="5"/>
        <v>30.191666249999997</v>
      </c>
    </row>
    <row r="32" spans="1:11" ht="24" customHeight="1" x14ac:dyDescent="0.4">
      <c r="A32" s="60">
        <v>4</v>
      </c>
      <c r="B32" s="231" t="s">
        <v>113</v>
      </c>
      <c r="C32" s="232" t="s">
        <v>43</v>
      </c>
      <c r="D32" s="233" t="s">
        <v>114</v>
      </c>
      <c r="E32" s="233" t="s">
        <v>43</v>
      </c>
      <c r="F32" s="70">
        <v>23</v>
      </c>
      <c r="G32" s="71">
        <v>47.217390999999999</v>
      </c>
      <c r="H32" s="72">
        <v>26.173912999999999</v>
      </c>
      <c r="I32" s="72">
        <v>18.260869</v>
      </c>
      <c r="J32" s="72">
        <v>28.704545</v>
      </c>
      <c r="K32" s="73">
        <f t="shared" si="5"/>
        <v>30.089179499999997</v>
      </c>
    </row>
    <row r="33" spans="1:11" ht="24" customHeight="1" x14ac:dyDescent="0.4">
      <c r="A33" s="60">
        <v>5</v>
      </c>
      <c r="B33" s="231" t="s">
        <v>139</v>
      </c>
      <c r="C33" s="232" t="s">
        <v>43</v>
      </c>
      <c r="D33" s="233" t="s">
        <v>140</v>
      </c>
      <c r="E33" s="233" t="s">
        <v>43</v>
      </c>
      <c r="F33" s="70">
        <v>36</v>
      </c>
      <c r="G33" s="71">
        <v>42.055554999999998</v>
      </c>
      <c r="H33" s="72">
        <v>27.277777</v>
      </c>
      <c r="I33" s="72">
        <v>19.777777</v>
      </c>
      <c r="J33" s="72">
        <v>28.541665999999999</v>
      </c>
      <c r="K33" s="73">
        <f t="shared" si="5"/>
        <v>29.413193749999998</v>
      </c>
    </row>
    <row r="34" spans="1:11" ht="24" customHeight="1" x14ac:dyDescent="0.15">
      <c r="A34" s="192" t="s">
        <v>172</v>
      </c>
      <c r="B34" s="193"/>
      <c r="C34" s="193"/>
      <c r="D34" s="193"/>
      <c r="E34" s="194"/>
      <c r="F34" s="50">
        <f>SUM(F29:F33)</f>
        <v>122</v>
      </c>
      <c r="G34" s="79">
        <f>AVERAGE(G30:G33)</f>
        <v>46.701569749999997</v>
      </c>
      <c r="H34" s="79">
        <f t="shared" ref="H34:K34" si="6">AVERAGE(H30:H33)</f>
        <v>27.079588999999999</v>
      </c>
      <c r="I34" s="79">
        <f t="shared" si="6"/>
        <v>19.576328</v>
      </c>
      <c r="J34" s="79">
        <f t="shared" si="6"/>
        <v>29.153860250000001</v>
      </c>
      <c r="K34" s="79">
        <f t="shared" si="6"/>
        <v>30.62783675</v>
      </c>
    </row>
    <row r="35" spans="1:11" ht="24" customHeight="1" x14ac:dyDescent="0.4">
      <c r="A35" s="60">
        <v>1</v>
      </c>
      <c r="B35" s="225" t="s">
        <v>105</v>
      </c>
      <c r="C35" s="226" t="s">
        <v>151</v>
      </c>
      <c r="D35" s="227" t="s">
        <v>106</v>
      </c>
      <c r="E35" s="227" t="s">
        <v>43</v>
      </c>
      <c r="F35" s="61">
        <v>12</v>
      </c>
      <c r="G35" s="62">
        <v>55.916665999999999</v>
      </c>
      <c r="H35" s="63">
        <v>34.166665999999999</v>
      </c>
      <c r="I35" s="63">
        <v>21</v>
      </c>
      <c r="J35" s="63">
        <v>34.666665999999999</v>
      </c>
      <c r="K35" s="64">
        <f>AVERAGE(G35,H35,I35,J35)</f>
        <v>36.437499500000001</v>
      </c>
    </row>
    <row r="36" spans="1:11" ht="24" customHeight="1" x14ac:dyDescent="0.4">
      <c r="A36" s="60">
        <v>2</v>
      </c>
      <c r="B36" s="231" t="s">
        <v>145</v>
      </c>
      <c r="C36" s="232" t="s">
        <v>151</v>
      </c>
      <c r="D36" s="233" t="s">
        <v>146</v>
      </c>
      <c r="E36" s="233" t="s">
        <v>72</v>
      </c>
      <c r="F36" s="70">
        <v>16</v>
      </c>
      <c r="G36" s="71">
        <v>52</v>
      </c>
      <c r="H36" s="72">
        <v>27.375</v>
      </c>
      <c r="I36" s="72">
        <v>21.75</v>
      </c>
      <c r="J36" s="72">
        <v>28</v>
      </c>
      <c r="K36" s="73">
        <f>AVERAGE(G36,H36,I36,J36)</f>
        <v>32.28125</v>
      </c>
    </row>
    <row r="37" spans="1:11" ht="24" customHeight="1" x14ac:dyDescent="0.4">
      <c r="A37" s="60">
        <v>3</v>
      </c>
      <c r="B37" s="231" t="s">
        <v>51</v>
      </c>
      <c r="C37" s="232" t="s">
        <v>151</v>
      </c>
      <c r="D37" s="233" t="s">
        <v>52</v>
      </c>
      <c r="E37" s="233" t="s">
        <v>43</v>
      </c>
      <c r="F37" s="70">
        <v>17</v>
      </c>
      <c r="G37" s="71">
        <v>47.117646999999998</v>
      </c>
      <c r="H37" s="72">
        <v>26.705881999999999</v>
      </c>
      <c r="I37" s="72">
        <v>22.823529000000001</v>
      </c>
      <c r="J37" s="72">
        <v>28.617647000000002</v>
      </c>
      <c r="K37" s="73">
        <f>AVERAGE(G37,H37,I37,J37)</f>
        <v>31.316176249999998</v>
      </c>
    </row>
    <row r="38" spans="1:11" ht="24" customHeight="1" x14ac:dyDescent="0.4">
      <c r="A38" s="60">
        <v>4</v>
      </c>
      <c r="B38" s="231" t="s">
        <v>95</v>
      </c>
      <c r="C38" s="232" t="s">
        <v>151</v>
      </c>
      <c r="D38" s="233" t="s">
        <v>96</v>
      </c>
      <c r="E38" s="233" t="s">
        <v>43</v>
      </c>
      <c r="F38" s="70">
        <v>25</v>
      </c>
      <c r="G38" s="71">
        <v>47.4</v>
      </c>
      <c r="H38" s="72">
        <v>27.04</v>
      </c>
      <c r="I38" s="72">
        <v>21.76</v>
      </c>
      <c r="J38" s="72">
        <v>26.8</v>
      </c>
      <c r="K38" s="73">
        <f>AVERAGE(G38,H38,I38,J38)</f>
        <v>30.75</v>
      </c>
    </row>
    <row r="39" spans="1:11" ht="24" customHeight="1" x14ac:dyDescent="0.4">
      <c r="A39" s="60">
        <v>5</v>
      </c>
      <c r="B39" s="231" t="s">
        <v>55</v>
      </c>
      <c r="C39" s="232" t="s">
        <v>151</v>
      </c>
      <c r="D39" s="233" t="s">
        <v>56</v>
      </c>
      <c r="E39" s="233" t="s">
        <v>43</v>
      </c>
      <c r="F39" s="70">
        <v>19</v>
      </c>
      <c r="G39" s="71">
        <v>49.473683999999999</v>
      </c>
      <c r="H39" s="72">
        <v>23.368421000000001</v>
      </c>
      <c r="I39" s="72">
        <v>20.842105</v>
      </c>
      <c r="J39" s="72">
        <v>29.18421</v>
      </c>
      <c r="K39" s="73">
        <f>AVERAGE(G39,H39,I39,J39)</f>
        <v>30.717105000000004</v>
      </c>
    </row>
    <row r="40" spans="1:11" ht="24" customHeight="1" x14ac:dyDescent="0.15">
      <c r="A40" s="192" t="s">
        <v>172</v>
      </c>
      <c r="B40" s="193"/>
      <c r="C40" s="193"/>
      <c r="D40" s="193"/>
      <c r="E40" s="194"/>
      <c r="F40" s="50">
        <f>SUM(F35:F39)</f>
        <v>89</v>
      </c>
      <c r="G40" s="79">
        <f>AVERAGE(G36:G39)</f>
        <v>48.997832750000001</v>
      </c>
      <c r="H40" s="79">
        <f t="shared" ref="H40:K40" si="7">AVERAGE(H36:H39)</f>
        <v>26.122325749999998</v>
      </c>
      <c r="I40" s="79">
        <f t="shared" si="7"/>
        <v>21.793908500000001</v>
      </c>
      <c r="J40" s="79">
        <f t="shared" si="7"/>
        <v>28.150464249999999</v>
      </c>
      <c r="K40" s="79">
        <f t="shared" si="7"/>
        <v>31.2661328125</v>
      </c>
    </row>
    <row r="41" spans="1:11" ht="24" customHeight="1" x14ac:dyDescent="0.4">
      <c r="A41" s="60">
        <v>1</v>
      </c>
      <c r="B41" s="228" t="s">
        <v>49</v>
      </c>
      <c r="C41" s="229" t="s">
        <v>48</v>
      </c>
      <c r="D41" s="230" t="s">
        <v>50</v>
      </c>
      <c r="E41" s="230" t="s">
        <v>48</v>
      </c>
      <c r="F41" s="65">
        <v>12</v>
      </c>
      <c r="G41" s="66">
        <v>53.333333000000003</v>
      </c>
      <c r="H41" s="67">
        <v>26.5</v>
      </c>
      <c r="I41" s="67">
        <v>21.333333</v>
      </c>
      <c r="J41" s="67">
        <v>30.75</v>
      </c>
      <c r="K41" s="68">
        <f>AVERAGE(G41,H41,I41,J41)</f>
        <v>32.979166500000005</v>
      </c>
    </row>
    <row r="42" spans="1:11" ht="24" customHeight="1" x14ac:dyDescent="0.4">
      <c r="A42" s="60">
        <v>2</v>
      </c>
      <c r="B42" s="231" t="s">
        <v>46</v>
      </c>
      <c r="C42" s="232" t="s">
        <v>48</v>
      </c>
      <c r="D42" s="233" t="s">
        <v>47</v>
      </c>
      <c r="E42" s="233" t="s">
        <v>48</v>
      </c>
      <c r="F42" s="70">
        <v>10</v>
      </c>
      <c r="G42" s="71">
        <v>44.8</v>
      </c>
      <c r="H42" s="72">
        <v>27.4</v>
      </c>
      <c r="I42" s="72">
        <v>19.600000000000001</v>
      </c>
      <c r="J42" s="72">
        <v>26.6</v>
      </c>
      <c r="K42" s="73">
        <f>AVERAGE(G42,H42,I42,J42)</f>
        <v>29.599999999999994</v>
      </c>
    </row>
    <row r="43" spans="1:11" ht="24" customHeight="1" x14ac:dyDescent="0.15">
      <c r="A43" s="192" t="s">
        <v>172</v>
      </c>
      <c r="B43" s="193"/>
      <c r="C43" s="193"/>
      <c r="D43" s="193"/>
      <c r="E43" s="194"/>
      <c r="F43" s="50">
        <f>SUM(F41:F42)</f>
        <v>22</v>
      </c>
      <c r="G43" s="82">
        <f>AVERAGE(G41:G42)</f>
        <v>49.066666499999997</v>
      </c>
      <c r="H43" s="82">
        <f t="shared" ref="H43:K43" si="8">AVERAGE(H41:H42)</f>
        <v>26.95</v>
      </c>
      <c r="I43" s="82">
        <f t="shared" si="8"/>
        <v>20.466666500000002</v>
      </c>
      <c r="J43" s="82">
        <f t="shared" si="8"/>
        <v>28.675000000000001</v>
      </c>
      <c r="K43" s="82">
        <f t="shared" si="8"/>
        <v>31.28958325</v>
      </c>
    </row>
    <row r="44" spans="1:11" ht="24" customHeight="1" x14ac:dyDescent="0.4">
      <c r="A44" s="60">
        <v>1</v>
      </c>
      <c r="B44" s="228" t="s">
        <v>89</v>
      </c>
      <c r="C44" s="229" t="s">
        <v>149</v>
      </c>
      <c r="D44" s="230" t="s">
        <v>90</v>
      </c>
      <c r="E44" s="230" t="s">
        <v>199</v>
      </c>
      <c r="F44" s="65">
        <v>13</v>
      </c>
      <c r="G44" s="66">
        <v>55.230769000000002</v>
      </c>
      <c r="H44" s="67">
        <v>29.230768999999999</v>
      </c>
      <c r="I44" s="67">
        <v>22.76923</v>
      </c>
      <c r="J44" s="67">
        <v>29.461538000000001</v>
      </c>
      <c r="K44" s="68">
        <f>AVERAGE(G44,H44,I44,J44)</f>
        <v>34.173076500000001</v>
      </c>
    </row>
    <row r="45" spans="1:11" ht="24" customHeight="1" x14ac:dyDescent="0.4">
      <c r="A45" s="60">
        <v>2</v>
      </c>
      <c r="B45" s="231" t="s">
        <v>44</v>
      </c>
      <c r="C45" s="232" t="s">
        <v>149</v>
      </c>
      <c r="D45" s="233" t="s">
        <v>45</v>
      </c>
      <c r="E45" s="233" t="s">
        <v>199</v>
      </c>
      <c r="F45" s="70">
        <v>8</v>
      </c>
      <c r="G45" s="71">
        <v>48.125</v>
      </c>
      <c r="H45" s="72">
        <v>29.5</v>
      </c>
      <c r="I45" s="72">
        <v>22.5</v>
      </c>
      <c r="J45" s="72">
        <v>28.875</v>
      </c>
      <c r="K45" s="73">
        <f>AVERAGE(G45,H45,I45,J45)</f>
        <v>32.25</v>
      </c>
    </row>
    <row r="46" spans="1:11" ht="24" customHeight="1" x14ac:dyDescent="0.4">
      <c r="A46" s="60">
        <v>3</v>
      </c>
      <c r="B46" s="231" t="s">
        <v>34</v>
      </c>
      <c r="C46" s="232" t="s">
        <v>149</v>
      </c>
      <c r="D46" s="233" t="s">
        <v>35</v>
      </c>
      <c r="E46" s="233" t="s">
        <v>199</v>
      </c>
      <c r="F46" s="70">
        <v>16</v>
      </c>
      <c r="G46" s="71">
        <v>47</v>
      </c>
      <c r="H46" s="72">
        <v>28.125</v>
      </c>
      <c r="I46" s="72">
        <v>21.25</v>
      </c>
      <c r="J46" s="72">
        <v>27.90625</v>
      </c>
      <c r="K46" s="73">
        <f>AVERAGE(G46,H46,I46,J46)</f>
        <v>31.0703125</v>
      </c>
    </row>
    <row r="47" spans="1:11" ht="24" customHeight="1" x14ac:dyDescent="0.15">
      <c r="A47" s="192" t="s">
        <v>172</v>
      </c>
      <c r="B47" s="193"/>
      <c r="C47" s="193"/>
      <c r="D47" s="193"/>
      <c r="E47" s="194"/>
      <c r="F47" s="50">
        <f>SUM(F44:F46)</f>
        <v>37</v>
      </c>
      <c r="G47" s="79">
        <f>AVERAGE(G44:G46)</f>
        <v>50.118589666666672</v>
      </c>
      <c r="H47" s="79">
        <f t="shared" ref="H47:K47" si="9">AVERAGE(H44:H46)</f>
        <v>28.951922999999997</v>
      </c>
      <c r="I47" s="79">
        <f t="shared" si="9"/>
        <v>22.173076666666663</v>
      </c>
      <c r="J47" s="79">
        <f t="shared" si="9"/>
        <v>28.747596000000001</v>
      </c>
      <c r="K47" s="79">
        <f t="shared" si="9"/>
        <v>32.497796333333334</v>
      </c>
    </row>
    <row r="48" spans="1:11" ht="24" customHeight="1" x14ac:dyDescent="0.4">
      <c r="A48" s="60">
        <v>1</v>
      </c>
      <c r="B48" s="228" t="s">
        <v>133</v>
      </c>
      <c r="C48" s="229" t="s">
        <v>161</v>
      </c>
      <c r="D48" s="230" t="s">
        <v>134</v>
      </c>
      <c r="E48" s="230" t="s">
        <v>33</v>
      </c>
      <c r="F48" s="65">
        <v>11</v>
      </c>
      <c r="G48" s="66">
        <v>49.818181000000003</v>
      </c>
      <c r="H48" s="67">
        <v>30</v>
      </c>
      <c r="I48" s="67">
        <v>24.727271999999999</v>
      </c>
      <c r="J48" s="67">
        <v>29.954545</v>
      </c>
      <c r="K48" s="68">
        <f>AVERAGE(G48,H48,I48,J48)</f>
        <v>33.624999500000001</v>
      </c>
    </row>
    <row r="49" spans="1:11" ht="24" customHeight="1" x14ac:dyDescent="0.4">
      <c r="A49" s="60">
        <v>2</v>
      </c>
      <c r="B49" s="231" t="s">
        <v>129</v>
      </c>
      <c r="C49" s="232" t="s">
        <v>161</v>
      </c>
      <c r="D49" s="233" t="s">
        <v>130</v>
      </c>
      <c r="E49" s="233" t="s">
        <v>33</v>
      </c>
      <c r="F49" s="70">
        <v>7</v>
      </c>
      <c r="G49" s="71">
        <v>50.285713999999999</v>
      </c>
      <c r="H49" s="72">
        <v>27.714285</v>
      </c>
      <c r="I49" s="72">
        <v>23.428571000000002</v>
      </c>
      <c r="J49" s="72">
        <v>29.571428000000001</v>
      </c>
      <c r="K49" s="73">
        <f>AVERAGE(G49,H49,I49,J49)</f>
        <v>32.749999500000001</v>
      </c>
    </row>
    <row r="50" spans="1:11" ht="24" customHeight="1" x14ac:dyDescent="0.15">
      <c r="A50" s="192" t="s">
        <v>172</v>
      </c>
      <c r="B50" s="193"/>
      <c r="C50" s="193"/>
      <c r="D50" s="193"/>
      <c r="E50" s="194"/>
      <c r="F50" s="50">
        <f>SUM(F48:F49)</f>
        <v>18</v>
      </c>
      <c r="G50" s="79">
        <f>AVERAGE(G48:G49)</f>
        <v>50.051947499999997</v>
      </c>
      <c r="H50" s="79">
        <f t="shared" ref="H50:K50" si="10">AVERAGE(H48:H49)</f>
        <v>28.857142500000002</v>
      </c>
      <c r="I50" s="79">
        <f t="shared" si="10"/>
        <v>24.077921500000002</v>
      </c>
      <c r="J50" s="79">
        <f t="shared" si="10"/>
        <v>29.7629865</v>
      </c>
      <c r="K50" s="79">
        <f t="shared" si="10"/>
        <v>33.187499500000001</v>
      </c>
    </row>
    <row r="51" spans="1:11" ht="24" customHeight="1" x14ac:dyDescent="0.4">
      <c r="A51" s="60">
        <v>1</v>
      </c>
      <c r="B51" s="228" t="s">
        <v>61</v>
      </c>
      <c r="C51" s="229" t="s">
        <v>154</v>
      </c>
      <c r="D51" s="230" t="s">
        <v>62</v>
      </c>
      <c r="E51" s="230" t="s">
        <v>48</v>
      </c>
      <c r="F51" s="65">
        <v>12</v>
      </c>
      <c r="G51" s="66">
        <v>59.166665999999999</v>
      </c>
      <c r="H51" s="67">
        <v>31.666665999999999</v>
      </c>
      <c r="I51" s="67">
        <v>24.666665999999999</v>
      </c>
      <c r="J51" s="67">
        <v>29.416665999999999</v>
      </c>
      <c r="K51" s="68">
        <f>AVERAGE(G51,H51,I51,J51)</f>
        <v>36.229165999999999</v>
      </c>
    </row>
    <row r="52" spans="1:11" ht="24" customHeight="1" x14ac:dyDescent="0.4">
      <c r="A52" s="60">
        <v>2</v>
      </c>
      <c r="B52" s="228" t="s">
        <v>127</v>
      </c>
      <c r="C52" s="229" t="s">
        <v>154</v>
      </c>
      <c r="D52" s="230" t="s">
        <v>128</v>
      </c>
      <c r="E52" s="230" t="s">
        <v>48</v>
      </c>
      <c r="F52" s="65">
        <v>2</v>
      </c>
      <c r="G52" s="66">
        <v>52.5</v>
      </c>
      <c r="H52" s="67">
        <v>27</v>
      </c>
      <c r="I52" s="67">
        <v>30</v>
      </c>
      <c r="J52" s="67">
        <v>31.25</v>
      </c>
      <c r="K52" s="68">
        <f>AVERAGE(G52,H52,I52,J52)</f>
        <v>35.1875</v>
      </c>
    </row>
    <row r="53" spans="1:11" ht="24" customHeight="1" x14ac:dyDescent="0.4">
      <c r="A53" s="60">
        <v>3</v>
      </c>
      <c r="B53" s="228" t="s">
        <v>77</v>
      </c>
      <c r="C53" s="229" t="s">
        <v>154</v>
      </c>
      <c r="D53" s="230" t="s">
        <v>78</v>
      </c>
      <c r="E53" s="230" t="s">
        <v>48</v>
      </c>
      <c r="F53" s="65">
        <v>9</v>
      </c>
      <c r="G53" s="66">
        <v>61.444443999999997</v>
      </c>
      <c r="H53" s="67">
        <v>30.222221999999999</v>
      </c>
      <c r="I53" s="67">
        <v>16.888888000000001</v>
      </c>
      <c r="J53" s="67">
        <v>28.666665999999999</v>
      </c>
      <c r="K53" s="68">
        <f>AVERAGE(G53,H53,I53,J53)</f>
        <v>34.305554999999998</v>
      </c>
    </row>
    <row r="54" spans="1:11" ht="24" customHeight="1" x14ac:dyDescent="0.4">
      <c r="A54" s="60">
        <v>4</v>
      </c>
      <c r="B54" s="231" t="s">
        <v>143</v>
      </c>
      <c r="C54" s="232" t="s">
        <v>154</v>
      </c>
      <c r="D54" s="233" t="s">
        <v>144</v>
      </c>
      <c r="E54" s="233" t="s">
        <v>48</v>
      </c>
      <c r="F54" s="70">
        <v>26</v>
      </c>
      <c r="G54" s="71">
        <v>48.192307</v>
      </c>
      <c r="H54" s="72">
        <v>28.307691999999999</v>
      </c>
      <c r="I54" s="72">
        <v>18.307691999999999</v>
      </c>
      <c r="J54" s="72">
        <v>29.307691999999999</v>
      </c>
      <c r="K54" s="73">
        <f>AVERAGE(G54,H54,I54,J54)</f>
        <v>31.028845750000002</v>
      </c>
    </row>
    <row r="55" spans="1:11" ht="24" customHeight="1" x14ac:dyDescent="0.15">
      <c r="A55" s="192" t="s">
        <v>172</v>
      </c>
      <c r="B55" s="193"/>
      <c r="C55" s="193"/>
      <c r="D55" s="193"/>
      <c r="E55" s="194"/>
      <c r="F55" s="50">
        <f>SUM(F51:F54)</f>
        <v>49</v>
      </c>
      <c r="G55" s="79">
        <f>AVERAGE(G51:G54)</f>
        <v>55.325854249999999</v>
      </c>
      <c r="H55" s="79">
        <f t="shared" ref="H55:K55" si="11">AVERAGE(H51:H54)</f>
        <v>29.299144999999999</v>
      </c>
      <c r="I55" s="79">
        <f t="shared" si="11"/>
        <v>22.465811500000001</v>
      </c>
      <c r="J55" s="79">
        <f t="shared" si="11"/>
        <v>29.660256</v>
      </c>
      <c r="K55" s="79">
        <f t="shared" si="11"/>
        <v>34.187766687500002</v>
      </c>
    </row>
    <row r="56" spans="1:11" ht="24" customHeight="1" x14ac:dyDescent="0.4">
      <c r="A56" s="60">
        <v>1</v>
      </c>
      <c r="B56" s="228" t="s">
        <v>111</v>
      </c>
      <c r="C56" s="229" t="s">
        <v>157</v>
      </c>
      <c r="D56" s="230" t="s">
        <v>112</v>
      </c>
      <c r="E56" s="230" t="s">
        <v>48</v>
      </c>
      <c r="F56" s="65">
        <v>12</v>
      </c>
      <c r="G56" s="66">
        <v>58.166665999999999</v>
      </c>
      <c r="H56" s="67">
        <v>28.333333</v>
      </c>
      <c r="I56" s="67">
        <v>23.333333</v>
      </c>
      <c r="J56" s="67">
        <v>31.333333</v>
      </c>
      <c r="K56" s="68">
        <f>AVERAGE(G56,H56,I56,J56)</f>
        <v>35.291666249999999</v>
      </c>
    </row>
    <row r="57" spans="1:11" ht="24" customHeight="1" x14ac:dyDescent="0.4">
      <c r="A57" s="60">
        <v>2</v>
      </c>
      <c r="B57" s="228" t="s">
        <v>81</v>
      </c>
      <c r="C57" s="229" t="s">
        <v>157</v>
      </c>
      <c r="D57" s="230" t="s">
        <v>82</v>
      </c>
      <c r="E57" s="230" t="s">
        <v>48</v>
      </c>
      <c r="F57" s="65">
        <v>16</v>
      </c>
      <c r="G57" s="66">
        <v>58.0625</v>
      </c>
      <c r="H57" s="67">
        <v>23.75</v>
      </c>
      <c r="I57" s="67">
        <v>26.5</v>
      </c>
      <c r="J57" s="67">
        <v>31.09375</v>
      </c>
      <c r="K57" s="68">
        <f>AVERAGE(G57,H57,I57,J57)</f>
        <v>34.8515625</v>
      </c>
    </row>
    <row r="58" spans="1:11" ht="24" customHeight="1" x14ac:dyDescent="0.4">
      <c r="A58" s="60">
        <v>3</v>
      </c>
      <c r="B58" s="228" t="s">
        <v>85</v>
      </c>
      <c r="C58" s="229" t="s">
        <v>157</v>
      </c>
      <c r="D58" s="230" t="s">
        <v>86</v>
      </c>
      <c r="E58" s="230" t="s">
        <v>48</v>
      </c>
      <c r="F58" s="65">
        <v>16</v>
      </c>
      <c r="G58" s="66">
        <v>50</v>
      </c>
      <c r="H58" s="67">
        <v>29.5</v>
      </c>
      <c r="I58" s="67">
        <v>25.5</v>
      </c>
      <c r="J58" s="67">
        <v>29.65625</v>
      </c>
      <c r="K58" s="68">
        <f>AVERAGE(G58,H58,I58,J58)</f>
        <v>33.6640625</v>
      </c>
    </row>
    <row r="59" spans="1:11" ht="24" customHeight="1" x14ac:dyDescent="0.4">
      <c r="A59" s="60">
        <v>4</v>
      </c>
      <c r="B59" s="228" t="s">
        <v>135</v>
      </c>
      <c r="C59" s="229" t="s">
        <v>157</v>
      </c>
      <c r="D59" s="230" t="s">
        <v>136</v>
      </c>
      <c r="E59" s="230" t="s">
        <v>48</v>
      </c>
      <c r="F59" s="65">
        <v>8</v>
      </c>
      <c r="G59" s="66">
        <v>48.875</v>
      </c>
      <c r="H59" s="67">
        <v>31.5</v>
      </c>
      <c r="I59" s="67">
        <v>26</v>
      </c>
      <c r="J59" s="67">
        <v>26.875</v>
      </c>
      <c r="K59" s="68">
        <f>AVERAGE(G59,H59,I59,J59)</f>
        <v>33.3125</v>
      </c>
    </row>
    <row r="60" spans="1:11" ht="24" customHeight="1" x14ac:dyDescent="0.4">
      <c r="A60" s="60">
        <v>5</v>
      </c>
      <c r="B60" s="231" t="s">
        <v>75</v>
      </c>
      <c r="C60" s="232" t="s">
        <v>157</v>
      </c>
      <c r="D60" s="233" t="s">
        <v>76</v>
      </c>
      <c r="E60" s="233" t="s">
        <v>48</v>
      </c>
      <c r="F60" s="70">
        <v>15</v>
      </c>
      <c r="G60" s="71">
        <v>48</v>
      </c>
      <c r="H60" s="72">
        <v>26.533332999999999</v>
      </c>
      <c r="I60" s="72">
        <v>22.4</v>
      </c>
      <c r="J60" s="72">
        <v>28.466666</v>
      </c>
      <c r="K60" s="73">
        <f>AVERAGE(G60,H60,I60,J60)</f>
        <v>31.349999750000002</v>
      </c>
    </row>
    <row r="61" spans="1:11" ht="24" customHeight="1" x14ac:dyDescent="0.15">
      <c r="A61" s="192" t="s">
        <v>172</v>
      </c>
      <c r="B61" s="193"/>
      <c r="C61" s="193"/>
      <c r="D61" s="193"/>
      <c r="E61" s="194"/>
      <c r="F61" s="50">
        <f>SUM(F56:F60)</f>
        <v>67</v>
      </c>
      <c r="G61" s="79">
        <f>AVERAGE(G56:G60)</f>
        <v>52.620833199999993</v>
      </c>
      <c r="H61" s="79">
        <f t="shared" ref="H61:K61" si="12">AVERAGE(H56:H60)</f>
        <v>27.923333200000002</v>
      </c>
      <c r="I61" s="79">
        <f t="shared" si="12"/>
        <v>24.746666599999998</v>
      </c>
      <c r="J61" s="79">
        <f t="shared" si="12"/>
        <v>29.484999799999997</v>
      </c>
      <c r="K61" s="79">
        <f t="shared" si="12"/>
        <v>33.693958199999997</v>
      </c>
    </row>
    <row r="62" spans="1:11" ht="24" customHeight="1" x14ac:dyDescent="0.4">
      <c r="A62" s="60">
        <v>1</v>
      </c>
      <c r="B62" s="231" t="s">
        <v>115</v>
      </c>
      <c r="C62" s="232" t="s">
        <v>160</v>
      </c>
      <c r="D62" s="233" t="s">
        <v>116</v>
      </c>
      <c r="E62" s="233" t="s">
        <v>199</v>
      </c>
      <c r="F62" s="70">
        <v>16</v>
      </c>
      <c r="G62" s="71">
        <v>44.625</v>
      </c>
      <c r="H62" s="72">
        <v>25.25</v>
      </c>
      <c r="I62" s="72">
        <v>22.75</v>
      </c>
      <c r="J62" s="72">
        <v>26.875</v>
      </c>
      <c r="K62" s="73">
        <f>AVERAGE(G62,H62,I62,J62)</f>
        <v>29.875</v>
      </c>
    </row>
    <row r="63" spans="1:11" ht="24" customHeight="1" x14ac:dyDescent="0.4">
      <c r="A63" s="192" t="s">
        <v>172</v>
      </c>
      <c r="B63" s="193"/>
      <c r="C63" s="193"/>
      <c r="D63" s="193"/>
      <c r="E63" s="194"/>
      <c r="F63" s="50">
        <f>SUM(F62)</f>
        <v>16</v>
      </c>
      <c r="G63" s="83">
        <v>44.625</v>
      </c>
      <c r="H63" s="84">
        <v>25.25</v>
      </c>
      <c r="I63" s="84">
        <v>22.75</v>
      </c>
      <c r="J63" s="84">
        <v>26.875</v>
      </c>
      <c r="K63" s="85">
        <f>AVERAGE(G63,H63,I63,J63)</f>
        <v>29.875</v>
      </c>
    </row>
    <row r="64" spans="1:11" ht="24" customHeight="1" x14ac:dyDescent="0.4">
      <c r="A64" s="60">
        <v>1</v>
      </c>
      <c r="B64" s="225" t="s">
        <v>79</v>
      </c>
      <c r="C64" s="226" t="s">
        <v>155</v>
      </c>
      <c r="D64" s="227" t="s">
        <v>80</v>
      </c>
      <c r="E64" s="227" t="s">
        <v>65</v>
      </c>
      <c r="F64" s="61">
        <v>6</v>
      </c>
      <c r="G64" s="62">
        <v>59.5</v>
      </c>
      <c r="H64" s="63">
        <v>30</v>
      </c>
      <c r="I64" s="63">
        <v>25.333333</v>
      </c>
      <c r="J64" s="63">
        <v>31.833333</v>
      </c>
      <c r="K64" s="64">
        <f>AVERAGE(G64,H64,I64,J64)</f>
        <v>36.666666499999998</v>
      </c>
    </row>
    <row r="65" spans="1:11" ht="24" customHeight="1" x14ac:dyDescent="0.4">
      <c r="A65" s="60">
        <v>2</v>
      </c>
      <c r="B65" s="228" t="s">
        <v>63</v>
      </c>
      <c r="C65" s="229" t="s">
        <v>155</v>
      </c>
      <c r="D65" s="230" t="s">
        <v>64</v>
      </c>
      <c r="E65" s="230" t="s">
        <v>65</v>
      </c>
      <c r="F65" s="65">
        <v>5</v>
      </c>
      <c r="G65" s="66">
        <v>56.2</v>
      </c>
      <c r="H65" s="67">
        <v>34.799999999999997</v>
      </c>
      <c r="I65" s="67">
        <v>14.4</v>
      </c>
      <c r="J65" s="67">
        <v>30.5</v>
      </c>
      <c r="K65" s="68">
        <f>AVERAGE(G65,H65,I65,J65)</f>
        <v>33.975000000000001</v>
      </c>
    </row>
    <row r="66" spans="1:11" ht="24" customHeight="1" x14ac:dyDescent="0.15">
      <c r="A66" s="192" t="s">
        <v>172</v>
      </c>
      <c r="B66" s="193"/>
      <c r="C66" s="193"/>
      <c r="D66" s="193"/>
      <c r="E66" s="194"/>
      <c r="F66" s="50">
        <f>SUM(F64:F65)</f>
        <v>11</v>
      </c>
      <c r="G66" s="79">
        <f>AVERAGE(G64:G65)</f>
        <v>57.85</v>
      </c>
      <c r="H66" s="79">
        <f t="shared" ref="H66:K66" si="13">AVERAGE(H64:H65)</f>
        <v>32.4</v>
      </c>
      <c r="I66" s="79">
        <f t="shared" si="13"/>
        <v>19.866666500000001</v>
      </c>
      <c r="J66" s="79">
        <f t="shared" si="13"/>
        <v>31.166666499999998</v>
      </c>
      <c r="K66" s="79">
        <f t="shared" si="13"/>
        <v>35.32083325</v>
      </c>
    </row>
    <row r="67" spans="1:11" ht="24" customHeight="1" x14ac:dyDescent="0.4">
      <c r="A67" s="60">
        <v>1</v>
      </c>
      <c r="B67" s="228" t="s">
        <v>131</v>
      </c>
      <c r="C67" s="229" t="s">
        <v>150</v>
      </c>
      <c r="D67" s="230" t="s">
        <v>132</v>
      </c>
      <c r="E67" s="230" t="s">
        <v>33</v>
      </c>
      <c r="F67" s="65">
        <v>53</v>
      </c>
      <c r="G67" s="66">
        <v>52.037734999999998</v>
      </c>
      <c r="H67" s="67">
        <v>29.245283000000001</v>
      </c>
      <c r="I67" s="67">
        <v>24</v>
      </c>
      <c r="J67" s="67">
        <v>29.320754000000001</v>
      </c>
      <c r="K67" s="68">
        <f>AVERAGE(G67,H67,I67,J67)</f>
        <v>33.650942999999998</v>
      </c>
    </row>
    <row r="68" spans="1:11" ht="24" customHeight="1" x14ac:dyDescent="0.4">
      <c r="A68" s="60">
        <v>2</v>
      </c>
      <c r="B68" s="231" t="s">
        <v>36</v>
      </c>
      <c r="C68" s="232" t="s">
        <v>150</v>
      </c>
      <c r="D68" s="233" t="s">
        <v>37</v>
      </c>
      <c r="E68" s="233" t="s">
        <v>33</v>
      </c>
      <c r="F68" s="70">
        <v>5</v>
      </c>
      <c r="G68" s="71">
        <v>48.2</v>
      </c>
      <c r="H68" s="72">
        <v>28</v>
      </c>
      <c r="I68" s="72">
        <v>23.2</v>
      </c>
      <c r="J68" s="72">
        <v>23.1</v>
      </c>
      <c r="K68" s="73">
        <f>AVERAGE(G68,H68,I68,J68)</f>
        <v>30.625</v>
      </c>
    </row>
    <row r="69" spans="1:11" ht="24" customHeight="1" x14ac:dyDescent="0.15">
      <c r="A69" s="192" t="s">
        <v>172</v>
      </c>
      <c r="B69" s="193"/>
      <c r="C69" s="193"/>
      <c r="D69" s="193"/>
      <c r="E69" s="194"/>
      <c r="F69" s="50">
        <f>SUM(F67:F68)</f>
        <v>58</v>
      </c>
      <c r="G69" s="79">
        <f>AVERAGE(G67:G68)</f>
        <v>50.1188675</v>
      </c>
      <c r="H69" s="79">
        <f t="shared" ref="H69:K69" si="14">AVERAGE(H67:H68)</f>
        <v>28.6226415</v>
      </c>
      <c r="I69" s="79">
        <f t="shared" si="14"/>
        <v>23.6</v>
      </c>
      <c r="J69" s="79">
        <f t="shared" si="14"/>
        <v>26.210377000000001</v>
      </c>
      <c r="K69" s="79">
        <f t="shared" si="14"/>
        <v>32.137971499999999</v>
      </c>
    </row>
    <row r="70" spans="1:11" ht="24" customHeight="1" x14ac:dyDescent="0.4">
      <c r="A70" s="60">
        <v>1</v>
      </c>
      <c r="B70" s="228" t="s">
        <v>26</v>
      </c>
      <c r="C70" s="229" t="s">
        <v>147</v>
      </c>
      <c r="D70" s="230" t="s">
        <v>27</v>
      </c>
      <c r="E70" s="230" t="s">
        <v>199</v>
      </c>
      <c r="F70" s="65">
        <v>5</v>
      </c>
      <c r="G70" s="66">
        <v>59.2</v>
      </c>
      <c r="H70" s="67">
        <v>30.8</v>
      </c>
      <c r="I70" s="67">
        <v>18.399999999999999</v>
      </c>
      <c r="J70" s="67">
        <v>31.1</v>
      </c>
      <c r="K70" s="68">
        <f>AVERAGE(G70,H70,I70,J70)</f>
        <v>34.875</v>
      </c>
    </row>
    <row r="71" spans="1:11" ht="24" customHeight="1" x14ac:dyDescent="0.4">
      <c r="A71" s="60">
        <v>2</v>
      </c>
      <c r="B71" s="228" t="s">
        <v>107</v>
      </c>
      <c r="C71" s="229" t="s">
        <v>147</v>
      </c>
      <c r="D71" s="230" t="s">
        <v>108</v>
      </c>
      <c r="E71" s="230" t="s">
        <v>199</v>
      </c>
      <c r="F71" s="65">
        <v>28</v>
      </c>
      <c r="G71" s="66">
        <v>59</v>
      </c>
      <c r="H71" s="67">
        <v>27.928571000000002</v>
      </c>
      <c r="I71" s="67">
        <v>20.857142</v>
      </c>
      <c r="J71" s="67">
        <v>30.267856999999999</v>
      </c>
      <c r="K71" s="68">
        <f>AVERAGE(G71,H71,I71,J71)</f>
        <v>34.513392500000002</v>
      </c>
    </row>
    <row r="72" spans="1:11" ht="24" customHeight="1" x14ac:dyDescent="0.4">
      <c r="A72" s="60">
        <v>3</v>
      </c>
      <c r="B72" s="228" t="s">
        <v>117</v>
      </c>
      <c r="C72" s="229" t="s">
        <v>147</v>
      </c>
      <c r="D72" s="230" t="s">
        <v>118</v>
      </c>
      <c r="E72" s="230" t="s">
        <v>199</v>
      </c>
      <c r="F72" s="65">
        <v>5</v>
      </c>
      <c r="G72" s="66">
        <v>64.599999999999994</v>
      </c>
      <c r="H72" s="67">
        <v>24.8</v>
      </c>
      <c r="I72" s="67">
        <v>21.6</v>
      </c>
      <c r="J72" s="67">
        <v>26.1</v>
      </c>
      <c r="K72" s="68">
        <f>AVERAGE(G72,H72,I72,J72)</f>
        <v>34.274999999999999</v>
      </c>
    </row>
    <row r="73" spans="1:11" ht="24" customHeight="1" x14ac:dyDescent="0.4">
      <c r="A73" s="60">
        <v>4</v>
      </c>
      <c r="B73" s="228" t="s">
        <v>73</v>
      </c>
      <c r="C73" s="229" t="s">
        <v>147</v>
      </c>
      <c r="D73" s="230" t="s">
        <v>74</v>
      </c>
      <c r="E73" s="230" t="s">
        <v>199</v>
      </c>
      <c r="F73" s="65">
        <v>23</v>
      </c>
      <c r="G73" s="66">
        <v>54.652172999999998</v>
      </c>
      <c r="H73" s="67">
        <v>32.083333000000003</v>
      </c>
      <c r="I73" s="67">
        <v>20.173912999999999</v>
      </c>
      <c r="J73" s="67">
        <v>26.8125</v>
      </c>
      <c r="K73" s="68">
        <f>AVERAGE(G73,H73,I73,J73)</f>
        <v>33.430479750000003</v>
      </c>
    </row>
    <row r="74" spans="1:11" ht="24" customHeight="1" x14ac:dyDescent="0.15">
      <c r="A74" s="192" t="s">
        <v>172</v>
      </c>
      <c r="B74" s="193"/>
      <c r="C74" s="193"/>
      <c r="D74" s="193"/>
      <c r="E74" s="194"/>
      <c r="F74" s="50">
        <f>SUM(F70:F73)</f>
        <v>61</v>
      </c>
      <c r="G74" s="79">
        <f>AVERAGE(G70:G73)</f>
        <v>59.363043250000004</v>
      </c>
      <c r="H74" s="79">
        <f t="shared" ref="H74:K74" si="15">AVERAGE(H70:H73)</f>
        <v>28.902976000000002</v>
      </c>
      <c r="I74" s="79">
        <f t="shared" si="15"/>
        <v>20.257763750000002</v>
      </c>
      <c r="J74" s="79">
        <f t="shared" si="15"/>
        <v>28.570089250000002</v>
      </c>
      <c r="K74" s="79">
        <f t="shared" si="15"/>
        <v>34.273468062500001</v>
      </c>
    </row>
    <row r="75" spans="1:11" ht="24" customHeight="1" x14ac:dyDescent="0.4">
      <c r="A75" s="60">
        <v>1</v>
      </c>
      <c r="B75" s="225" t="s">
        <v>66</v>
      </c>
      <c r="C75" s="226" t="s">
        <v>40</v>
      </c>
      <c r="D75" s="227" t="s">
        <v>67</v>
      </c>
      <c r="E75" s="227" t="s">
        <v>40</v>
      </c>
      <c r="F75" s="61">
        <v>16</v>
      </c>
      <c r="G75" s="62">
        <v>59.375</v>
      </c>
      <c r="H75" s="63">
        <v>33.625</v>
      </c>
      <c r="I75" s="63">
        <v>25.5</v>
      </c>
      <c r="J75" s="63">
        <v>27.90625</v>
      </c>
      <c r="K75" s="64">
        <f t="shared" ref="K75:K79" si="16">AVERAGE(G75,H75,I75,J75)</f>
        <v>36.6015625</v>
      </c>
    </row>
    <row r="76" spans="1:11" ht="24" customHeight="1" x14ac:dyDescent="0.4">
      <c r="A76" s="60">
        <v>2</v>
      </c>
      <c r="B76" s="228" t="s">
        <v>57</v>
      </c>
      <c r="C76" s="229" t="s">
        <v>40</v>
      </c>
      <c r="D76" s="230" t="s">
        <v>58</v>
      </c>
      <c r="E76" s="230" t="s">
        <v>40</v>
      </c>
      <c r="F76" s="65">
        <v>14</v>
      </c>
      <c r="G76" s="66">
        <v>57.714284999999997</v>
      </c>
      <c r="H76" s="67">
        <v>27</v>
      </c>
      <c r="I76" s="67">
        <v>30</v>
      </c>
      <c r="J76" s="67">
        <v>30.035713999999999</v>
      </c>
      <c r="K76" s="68">
        <f t="shared" si="16"/>
        <v>36.187499750000001</v>
      </c>
    </row>
    <row r="77" spans="1:11" ht="24" customHeight="1" x14ac:dyDescent="0.4">
      <c r="A77" s="60">
        <v>3</v>
      </c>
      <c r="B77" s="228" t="s">
        <v>141</v>
      </c>
      <c r="C77" s="229" t="s">
        <v>40</v>
      </c>
      <c r="D77" s="230" t="s">
        <v>142</v>
      </c>
      <c r="E77" s="230" t="s">
        <v>40</v>
      </c>
      <c r="F77" s="65">
        <v>15</v>
      </c>
      <c r="G77" s="66">
        <v>51</v>
      </c>
      <c r="H77" s="67">
        <v>26</v>
      </c>
      <c r="I77" s="67">
        <v>26.666665999999999</v>
      </c>
      <c r="J77" s="67">
        <v>29.535713999999999</v>
      </c>
      <c r="K77" s="68">
        <f t="shared" si="16"/>
        <v>33.300595000000001</v>
      </c>
    </row>
    <row r="78" spans="1:11" ht="24" customHeight="1" x14ac:dyDescent="0.4">
      <c r="A78" s="60">
        <v>4</v>
      </c>
      <c r="B78" s="231" t="s">
        <v>38</v>
      </c>
      <c r="C78" s="232" t="s">
        <v>40</v>
      </c>
      <c r="D78" s="233" t="s">
        <v>39</v>
      </c>
      <c r="E78" s="233" t="s">
        <v>40</v>
      </c>
      <c r="F78" s="70">
        <v>5</v>
      </c>
      <c r="G78" s="71">
        <v>49.4</v>
      </c>
      <c r="H78" s="72">
        <v>29.6</v>
      </c>
      <c r="I78" s="72">
        <v>19.2</v>
      </c>
      <c r="J78" s="72">
        <v>31.4</v>
      </c>
      <c r="K78" s="73">
        <f t="shared" si="16"/>
        <v>32.4</v>
      </c>
    </row>
    <row r="79" spans="1:11" ht="24" customHeight="1" x14ac:dyDescent="0.4">
      <c r="A79" s="60">
        <v>5</v>
      </c>
      <c r="B79" s="231" t="s">
        <v>103</v>
      </c>
      <c r="C79" s="232" t="s">
        <v>40</v>
      </c>
      <c r="D79" s="233" t="s">
        <v>104</v>
      </c>
      <c r="E79" s="233" t="s">
        <v>40</v>
      </c>
      <c r="F79" s="70">
        <v>11</v>
      </c>
      <c r="G79" s="71">
        <v>54.727271999999999</v>
      </c>
      <c r="H79" s="72">
        <v>22.909089999999999</v>
      </c>
      <c r="I79" s="72">
        <v>17.454545</v>
      </c>
      <c r="J79" s="72">
        <v>30.681818</v>
      </c>
      <c r="K79" s="73">
        <f t="shared" si="16"/>
        <v>31.443181249999995</v>
      </c>
    </row>
    <row r="80" spans="1:11" ht="24" customHeight="1" x14ac:dyDescent="0.15">
      <c r="A80" s="192" t="s">
        <v>172</v>
      </c>
      <c r="B80" s="193"/>
      <c r="C80" s="193"/>
      <c r="D80" s="193"/>
      <c r="E80" s="194"/>
      <c r="F80" s="88">
        <f>SUM(F75:F79)</f>
        <v>61</v>
      </c>
      <c r="G80" s="86">
        <f>AVERAGE(G75:G79)</f>
        <v>54.443311399999992</v>
      </c>
      <c r="H80" s="86">
        <f t="shared" ref="H80:K80" si="17">AVERAGE(H75:H79)</f>
        <v>27.826817999999996</v>
      </c>
      <c r="I80" s="86">
        <f t="shared" si="17"/>
        <v>23.764242199999998</v>
      </c>
      <c r="J80" s="86">
        <f t="shared" si="17"/>
        <v>29.911899200000001</v>
      </c>
      <c r="K80" s="86">
        <f t="shared" si="17"/>
        <v>33.986567700000002</v>
      </c>
    </row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</sheetData>
  <sortState ref="B7:K79">
    <sortCondition ref="C7:C79"/>
    <sortCondition descending="1" ref="K7:K79"/>
  </sortState>
  <mergeCells count="30">
    <mergeCell ref="A43:E43"/>
    <mergeCell ref="A66:E66"/>
    <mergeCell ref="A69:E69"/>
    <mergeCell ref="A74:E74"/>
    <mergeCell ref="A80:E80"/>
    <mergeCell ref="A47:E47"/>
    <mergeCell ref="A50:E50"/>
    <mergeCell ref="A55:E55"/>
    <mergeCell ref="A61:E61"/>
    <mergeCell ref="A63:E63"/>
    <mergeCell ref="A21:E21"/>
    <mergeCell ref="A26:E26"/>
    <mergeCell ref="A28:E28"/>
    <mergeCell ref="A34:E34"/>
    <mergeCell ref="A40:E40"/>
    <mergeCell ref="A5:E5"/>
    <mergeCell ref="A6:E6"/>
    <mergeCell ref="A10:E10"/>
    <mergeCell ref="A14:E14"/>
    <mergeCell ref="A17:E17"/>
    <mergeCell ref="A1:K1"/>
    <mergeCell ref="A2:K2"/>
    <mergeCell ref="A3:A4"/>
    <mergeCell ref="B3:B4"/>
    <mergeCell ref="C3:C4"/>
    <mergeCell ref="D3:D4"/>
    <mergeCell ref="E3:E4"/>
    <mergeCell ref="F3:F4"/>
    <mergeCell ref="G3:J3"/>
    <mergeCell ref="K3:K4"/>
  </mergeCells>
  <pageMargins left="0.25" right="0.25" top="0.5" bottom="0.30729527600000001" header="0.75" footer="0.5"/>
  <pageSetup paperSize="9" orientation="portrait" horizontalDpi="300" verticalDpi="300"/>
  <headerFooter alignWithMargins="0">
    <oddFooter>&amp;L&amp;"Tahoma,Bold"&amp;8 Run by (UserID) : 
&amp;"-,Bold"4901 
&amp;"-,Bold Italic"[รายงานนี้ออกโดยระบบรายงานอัตโนมัติ :RPS] &amp;C&amp;"Tahoma,Bold"&amp;8 หน้า 
&amp;"-,Regular"&amp;P 
&amp;"-,Bold"จาก 
&amp;"-,Regular"&amp;N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E84D1-70D6-B141-AC25-F184034B5477}">
  <dimension ref="A1:I25"/>
  <sheetViews>
    <sheetView showGridLines="0" workbookViewId="0">
      <selection activeCell="K3" sqref="K3"/>
    </sheetView>
  </sheetViews>
  <sheetFormatPr baseColWidth="10" defaultColWidth="8.83203125" defaultRowHeight="14" x14ac:dyDescent="0.15"/>
  <cols>
    <col min="1" max="1" width="6" style="9" customWidth="1"/>
    <col min="2" max="2" width="14.5" style="9" customWidth="1"/>
    <col min="3" max="3" width="9.5" style="11" customWidth="1"/>
    <col min="4" max="4" width="9" style="9" customWidth="1"/>
    <col min="5" max="9" width="9.83203125" style="9" customWidth="1"/>
    <col min="10" max="16384" width="8.83203125" style="9"/>
  </cols>
  <sheetData>
    <row r="1" spans="1:9" ht="30" customHeight="1" x14ac:dyDescent="0.45">
      <c r="A1" s="195" t="s">
        <v>169</v>
      </c>
      <c r="B1" s="196"/>
      <c r="C1" s="196"/>
      <c r="D1" s="196"/>
      <c r="E1" s="196"/>
      <c r="F1" s="196"/>
      <c r="G1" s="196"/>
      <c r="H1" s="196"/>
      <c r="I1" s="197"/>
    </row>
    <row r="2" spans="1:9" ht="30" customHeight="1" x14ac:dyDescent="0.45">
      <c r="A2" s="195" t="s">
        <v>165</v>
      </c>
      <c r="B2" s="196"/>
      <c r="C2" s="196"/>
      <c r="D2" s="196"/>
      <c r="E2" s="196"/>
      <c r="F2" s="196"/>
      <c r="G2" s="196"/>
      <c r="H2" s="196"/>
      <c r="I2" s="197"/>
    </row>
    <row r="3" spans="1:9" ht="20" customHeight="1" x14ac:dyDescent="0.15">
      <c r="A3" s="187" t="s">
        <v>164</v>
      </c>
      <c r="B3" s="189" t="s">
        <v>162</v>
      </c>
      <c r="C3" s="198" t="s">
        <v>173</v>
      </c>
      <c r="D3" s="187" t="s">
        <v>19</v>
      </c>
      <c r="E3" s="190" t="s">
        <v>168</v>
      </c>
      <c r="F3" s="190"/>
      <c r="G3" s="190"/>
      <c r="H3" s="190"/>
      <c r="I3" s="189" t="s">
        <v>163</v>
      </c>
    </row>
    <row r="4" spans="1:9" ht="28" customHeight="1" x14ac:dyDescent="0.15">
      <c r="A4" s="187"/>
      <c r="B4" s="189"/>
      <c r="C4" s="199"/>
      <c r="D4" s="187"/>
      <c r="E4" s="74" t="s">
        <v>15</v>
      </c>
      <c r="F4" s="74" t="s">
        <v>16</v>
      </c>
      <c r="G4" s="74" t="s">
        <v>17</v>
      </c>
      <c r="H4" s="74" t="s">
        <v>18</v>
      </c>
      <c r="I4" s="189"/>
    </row>
    <row r="5" spans="1:9" ht="20" customHeight="1" x14ac:dyDescent="0.15">
      <c r="A5" s="184" t="s">
        <v>166</v>
      </c>
      <c r="B5" s="185"/>
      <c r="C5" s="186"/>
      <c r="D5" s="75">
        <v>665638</v>
      </c>
      <c r="E5" s="76">
        <v>55.14</v>
      </c>
      <c r="F5" s="76">
        <v>33.25</v>
      </c>
      <c r="G5" s="76">
        <v>26.73</v>
      </c>
      <c r="H5" s="76">
        <v>30.07</v>
      </c>
      <c r="I5" s="77">
        <f>AVERAGE(E5:H5)</f>
        <v>36.297499999999999</v>
      </c>
    </row>
    <row r="6" spans="1:9" ht="20" customHeight="1" x14ac:dyDescent="0.15">
      <c r="A6" s="184" t="s">
        <v>167</v>
      </c>
      <c r="B6" s="185"/>
      <c r="C6" s="186"/>
      <c r="D6" s="78">
        <v>850</v>
      </c>
      <c r="E6" s="76">
        <v>51.88</v>
      </c>
      <c r="F6" s="76">
        <v>28.19</v>
      </c>
      <c r="G6" s="76">
        <v>22.1</v>
      </c>
      <c r="H6" s="76">
        <v>29.2</v>
      </c>
      <c r="I6" s="77">
        <f>AVERAGE(E6:H6)</f>
        <v>32.842500000000001</v>
      </c>
    </row>
    <row r="7" spans="1:9" ht="20" customHeight="1" x14ac:dyDescent="0.4">
      <c r="A7" s="53">
        <v>1</v>
      </c>
      <c r="B7" s="52" t="s">
        <v>155</v>
      </c>
      <c r="C7" s="52" t="s">
        <v>65</v>
      </c>
      <c r="D7" s="50">
        <v>11</v>
      </c>
      <c r="E7" s="54">
        <v>57.85</v>
      </c>
      <c r="F7" s="54">
        <v>32.4</v>
      </c>
      <c r="G7" s="54">
        <v>19.866666500000001</v>
      </c>
      <c r="H7" s="54">
        <v>31.166666499999998</v>
      </c>
      <c r="I7" s="54">
        <v>35.32083325</v>
      </c>
    </row>
    <row r="8" spans="1:9" ht="20" customHeight="1" x14ac:dyDescent="0.4">
      <c r="A8" s="53">
        <v>2</v>
      </c>
      <c r="B8" s="49" t="s">
        <v>158</v>
      </c>
      <c r="C8" s="49" t="s">
        <v>72</v>
      </c>
      <c r="D8" s="50">
        <v>39</v>
      </c>
      <c r="E8" s="54">
        <v>57.243097333333331</v>
      </c>
      <c r="F8" s="54">
        <v>28.804713333333336</v>
      </c>
      <c r="G8" s="54">
        <v>19.727945999999999</v>
      </c>
      <c r="H8" s="54">
        <v>31.581649666666667</v>
      </c>
      <c r="I8" s="54">
        <v>34.339351583333332</v>
      </c>
    </row>
    <row r="9" spans="1:9" ht="20" customHeight="1" x14ac:dyDescent="0.4">
      <c r="A9" s="53">
        <v>3</v>
      </c>
      <c r="B9" s="51" t="s">
        <v>147</v>
      </c>
      <c r="C9" s="51" t="s">
        <v>199</v>
      </c>
      <c r="D9" s="50">
        <v>61</v>
      </c>
      <c r="E9" s="54">
        <v>59.363043250000004</v>
      </c>
      <c r="F9" s="54">
        <v>28.902976000000002</v>
      </c>
      <c r="G9" s="54">
        <v>20.257763750000002</v>
      </c>
      <c r="H9" s="54">
        <v>28.570089250000002</v>
      </c>
      <c r="I9" s="54">
        <v>34.273468062500001</v>
      </c>
    </row>
    <row r="10" spans="1:9" ht="20" customHeight="1" x14ac:dyDescent="0.4">
      <c r="A10" s="53">
        <v>4</v>
      </c>
      <c r="B10" s="51" t="s">
        <v>154</v>
      </c>
      <c r="C10" s="51" t="s">
        <v>48</v>
      </c>
      <c r="D10" s="50">
        <v>49</v>
      </c>
      <c r="E10" s="54">
        <v>55.325854249999999</v>
      </c>
      <c r="F10" s="54">
        <v>29.299144999999999</v>
      </c>
      <c r="G10" s="54">
        <v>22.465811500000001</v>
      </c>
      <c r="H10" s="54">
        <v>29.660256</v>
      </c>
      <c r="I10" s="54">
        <v>34.187766687500002</v>
      </c>
    </row>
    <row r="11" spans="1:9" ht="20" customHeight="1" x14ac:dyDescent="0.4">
      <c r="A11" s="53">
        <v>5</v>
      </c>
      <c r="B11" s="49" t="s">
        <v>153</v>
      </c>
      <c r="C11" s="49" t="s">
        <v>199</v>
      </c>
      <c r="D11" s="50">
        <v>23</v>
      </c>
      <c r="E11" s="54">
        <v>53.125</v>
      </c>
      <c r="F11" s="54">
        <v>27.425000000000001</v>
      </c>
      <c r="G11" s="54">
        <v>24.966666500000002</v>
      </c>
      <c r="H11" s="54">
        <v>30.534375000000001</v>
      </c>
      <c r="I11" s="54">
        <v>34.012760374999999</v>
      </c>
    </row>
    <row r="12" spans="1:9" ht="20" customHeight="1" x14ac:dyDescent="0.4">
      <c r="A12" s="53">
        <v>6</v>
      </c>
      <c r="B12" s="52" t="s">
        <v>40</v>
      </c>
      <c r="C12" s="52" t="s">
        <v>40</v>
      </c>
      <c r="D12" s="55">
        <v>61</v>
      </c>
      <c r="E12" s="54">
        <v>54.443311399999992</v>
      </c>
      <c r="F12" s="54">
        <v>27.826817999999996</v>
      </c>
      <c r="G12" s="54">
        <v>23.764242199999998</v>
      </c>
      <c r="H12" s="54">
        <v>29.911899200000001</v>
      </c>
      <c r="I12" s="54">
        <v>33.986567700000002</v>
      </c>
    </row>
    <row r="13" spans="1:9" ht="20" customHeight="1" x14ac:dyDescent="0.4">
      <c r="A13" s="53">
        <v>7</v>
      </c>
      <c r="B13" s="51" t="s">
        <v>157</v>
      </c>
      <c r="C13" s="51" t="s">
        <v>48</v>
      </c>
      <c r="D13" s="50">
        <v>67</v>
      </c>
      <c r="E13" s="54">
        <v>52.620833199999993</v>
      </c>
      <c r="F13" s="54">
        <v>27.923333200000002</v>
      </c>
      <c r="G13" s="54">
        <v>24.746666599999998</v>
      </c>
      <c r="H13" s="54">
        <v>29.484999799999997</v>
      </c>
      <c r="I13" s="54">
        <v>33.693958199999997</v>
      </c>
    </row>
    <row r="14" spans="1:9" ht="20" customHeight="1" x14ac:dyDescent="0.4">
      <c r="A14" s="53">
        <v>8</v>
      </c>
      <c r="B14" s="49" t="s">
        <v>161</v>
      </c>
      <c r="C14" s="49" t="s">
        <v>33</v>
      </c>
      <c r="D14" s="50">
        <v>18</v>
      </c>
      <c r="E14" s="54">
        <v>50.051947499999997</v>
      </c>
      <c r="F14" s="54">
        <v>28.857142500000002</v>
      </c>
      <c r="G14" s="54">
        <v>24.077921500000002</v>
      </c>
      <c r="H14" s="54">
        <v>29.7629865</v>
      </c>
      <c r="I14" s="54">
        <v>33.187499500000001</v>
      </c>
    </row>
    <row r="15" spans="1:9" ht="20" customHeight="1" x14ac:dyDescent="0.4">
      <c r="A15" s="53">
        <v>9</v>
      </c>
      <c r="B15" s="49" t="s">
        <v>156</v>
      </c>
      <c r="C15" s="49" t="s">
        <v>72</v>
      </c>
      <c r="D15" s="50">
        <v>28</v>
      </c>
      <c r="E15" s="54">
        <v>49.595237499999996</v>
      </c>
      <c r="F15" s="54">
        <v>30.904761499999999</v>
      </c>
      <c r="G15" s="54">
        <v>21.714285499999999</v>
      </c>
      <c r="H15" s="54">
        <v>27.9523805</v>
      </c>
      <c r="I15" s="54">
        <v>32.541666249999999</v>
      </c>
    </row>
    <row r="16" spans="1:9" ht="20" customHeight="1" x14ac:dyDescent="0.4">
      <c r="A16" s="53">
        <v>10</v>
      </c>
      <c r="B16" s="49" t="s">
        <v>149</v>
      </c>
      <c r="C16" s="49" t="s">
        <v>199</v>
      </c>
      <c r="D16" s="50">
        <v>37</v>
      </c>
      <c r="E16" s="54">
        <v>50.118589666666672</v>
      </c>
      <c r="F16" s="54">
        <v>28.951922999999997</v>
      </c>
      <c r="G16" s="54">
        <v>22.173076666666663</v>
      </c>
      <c r="H16" s="54">
        <v>28.747596000000001</v>
      </c>
      <c r="I16" s="54">
        <v>32.497796333333334</v>
      </c>
    </row>
    <row r="17" spans="1:9" ht="20" customHeight="1" x14ac:dyDescent="0.4">
      <c r="A17" s="53">
        <v>11</v>
      </c>
      <c r="B17" s="49" t="s">
        <v>152</v>
      </c>
      <c r="C17" s="49" t="s">
        <v>199</v>
      </c>
      <c r="D17" s="50">
        <v>112</v>
      </c>
      <c r="E17" s="54">
        <v>51.41387533333333</v>
      </c>
      <c r="F17" s="54">
        <v>26.579288666666667</v>
      </c>
      <c r="G17" s="54">
        <v>21.607427333333334</v>
      </c>
      <c r="H17" s="54">
        <v>29.826754333333337</v>
      </c>
      <c r="I17" s="54">
        <v>32.356836416666667</v>
      </c>
    </row>
    <row r="18" spans="1:9" ht="20" customHeight="1" x14ac:dyDescent="0.4">
      <c r="A18" s="53">
        <v>12</v>
      </c>
      <c r="B18" s="49" t="s">
        <v>150</v>
      </c>
      <c r="C18" s="49" t="s">
        <v>33</v>
      </c>
      <c r="D18" s="50">
        <v>58</v>
      </c>
      <c r="E18" s="54">
        <v>50.1188675</v>
      </c>
      <c r="F18" s="54">
        <v>28.6226415</v>
      </c>
      <c r="G18" s="54">
        <v>23.6</v>
      </c>
      <c r="H18" s="54">
        <v>26.210377000000001</v>
      </c>
      <c r="I18" s="54">
        <v>32.137971499999999</v>
      </c>
    </row>
    <row r="19" spans="1:9" ht="20" customHeight="1" x14ac:dyDescent="0.4">
      <c r="A19" s="53">
        <v>13</v>
      </c>
      <c r="B19" s="49" t="s">
        <v>148</v>
      </c>
      <c r="C19" s="49" t="s">
        <v>33</v>
      </c>
      <c r="D19" s="50">
        <v>34</v>
      </c>
      <c r="E19" s="54">
        <v>49.367307666666669</v>
      </c>
      <c r="F19" s="54">
        <v>27.534615333333335</v>
      </c>
      <c r="G19" s="54">
        <v>22.260256333333331</v>
      </c>
      <c r="H19" s="54">
        <v>29.0625</v>
      </c>
      <c r="I19" s="54">
        <v>32.056169833333335</v>
      </c>
    </row>
    <row r="20" spans="1:9" ht="20" customHeight="1" x14ac:dyDescent="0.4">
      <c r="A20" s="53">
        <v>14</v>
      </c>
      <c r="B20" s="49" t="s">
        <v>48</v>
      </c>
      <c r="C20" s="49" t="s">
        <v>48</v>
      </c>
      <c r="D20" s="50">
        <v>22</v>
      </c>
      <c r="E20" s="54">
        <v>49.066666499999997</v>
      </c>
      <c r="F20" s="54">
        <v>26.95</v>
      </c>
      <c r="G20" s="54">
        <v>20.466666500000002</v>
      </c>
      <c r="H20" s="54">
        <v>28.675000000000001</v>
      </c>
      <c r="I20" s="54">
        <v>31.28958325</v>
      </c>
    </row>
    <row r="21" spans="1:9" ht="20" customHeight="1" x14ac:dyDescent="0.4">
      <c r="A21" s="53">
        <v>15</v>
      </c>
      <c r="B21" s="49" t="s">
        <v>151</v>
      </c>
      <c r="C21" s="49" t="s">
        <v>43</v>
      </c>
      <c r="D21" s="50">
        <v>89</v>
      </c>
      <c r="E21" s="54">
        <v>48.997832750000001</v>
      </c>
      <c r="F21" s="54">
        <v>26.122325749999998</v>
      </c>
      <c r="G21" s="54">
        <v>21.793908500000001</v>
      </c>
      <c r="H21" s="54">
        <v>28.150464249999999</v>
      </c>
      <c r="I21" s="54">
        <v>31.2661328125</v>
      </c>
    </row>
    <row r="22" spans="1:9" ht="20" customHeight="1" x14ac:dyDescent="0.4">
      <c r="A22" s="53">
        <v>16</v>
      </c>
      <c r="B22" s="49" t="s">
        <v>43</v>
      </c>
      <c r="C22" s="49" t="s">
        <v>43</v>
      </c>
      <c r="D22" s="50">
        <v>112</v>
      </c>
      <c r="E22" s="54">
        <v>46.701569749999997</v>
      </c>
      <c r="F22" s="54">
        <v>27.079588999999999</v>
      </c>
      <c r="G22" s="54">
        <v>19.576328</v>
      </c>
      <c r="H22" s="54">
        <v>29.153860250000001</v>
      </c>
      <c r="I22" s="54">
        <v>30.62783675</v>
      </c>
    </row>
    <row r="23" spans="1:9" ht="20" customHeight="1" x14ac:dyDescent="0.4">
      <c r="A23" s="53">
        <v>17</v>
      </c>
      <c r="B23" s="49" t="s">
        <v>160</v>
      </c>
      <c r="C23" s="49" t="s">
        <v>199</v>
      </c>
      <c r="D23" s="50">
        <v>16</v>
      </c>
      <c r="E23" s="54">
        <v>44.625</v>
      </c>
      <c r="F23" s="54">
        <v>25.25</v>
      </c>
      <c r="G23" s="54">
        <v>22.75</v>
      </c>
      <c r="H23" s="54">
        <v>26.875</v>
      </c>
      <c r="I23" s="54">
        <v>29.875</v>
      </c>
    </row>
    <row r="24" spans="1:9" ht="0" hidden="1" customHeight="1" x14ac:dyDescent="0.4">
      <c r="A24" s="53">
        <v>18</v>
      </c>
      <c r="B24" s="56"/>
      <c r="C24" s="56"/>
      <c r="D24" s="56"/>
      <c r="E24" s="54"/>
      <c r="F24" s="54"/>
      <c r="G24" s="54"/>
      <c r="H24" s="54"/>
      <c r="I24" s="54" t="e">
        <v>#DIV/0!</v>
      </c>
    </row>
    <row r="25" spans="1:9" ht="24" x14ac:dyDescent="0.4">
      <c r="A25" s="53">
        <v>19</v>
      </c>
      <c r="B25" s="49" t="s">
        <v>159</v>
      </c>
      <c r="C25" s="49" t="s">
        <v>65</v>
      </c>
      <c r="D25" s="50">
        <v>3</v>
      </c>
      <c r="E25" s="54">
        <v>44.666665999999999</v>
      </c>
      <c r="F25" s="54">
        <v>33.333333000000003</v>
      </c>
      <c r="G25" s="54">
        <v>14.666665999999999</v>
      </c>
      <c r="H25" s="54">
        <v>22.333333</v>
      </c>
      <c r="I25" s="54">
        <v>28.749999499999998</v>
      </c>
    </row>
  </sheetData>
  <mergeCells count="10">
    <mergeCell ref="A5:C5"/>
    <mergeCell ref="A6:C6"/>
    <mergeCell ref="I3:I4"/>
    <mergeCell ref="A1:I1"/>
    <mergeCell ref="A2:I2"/>
    <mergeCell ref="A3:A4"/>
    <mergeCell ref="B3:B4"/>
    <mergeCell ref="C3:C4"/>
    <mergeCell ref="D3:D4"/>
    <mergeCell ref="E3:H3"/>
  </mergeCells>
  <pageMargins left="0.25" right="0.25" top="0.5" bottom="0.80729527599999995" header="0.5" footer="0.5"/>
  <pageSetup paperSize="9" orientation="portrait" horizontalDpi="300" verticalDpi="300"/>
  <headerFooter alignWithMargins="0">
    <oddFooter>&amp;L&amp;"Tahoma,Bold"&amp;8 Run by (UserID) : 
&amp;"-,Bold"4901 
&amp;"-,Bold Italic"[รายงานนี้ออกโดยระบบรายงานอัตโนมัติ :RPS] &amp;C&amp;"Tahoma,Bold"&amp;8 หน้า 
&amp;"-,Regular"&amp;P 
&amp;"-,Bold"จาก 
&amp;"-,Regular"&amp;N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440C8-F74E-4246-B3FC-DC600DD158F0}">
  <dimension ref="A1:O67"/>
  <sheetViews>
    <sheetView tabSelected="1" zoomScale="70" zoomScaleNormal="70" workbookViewId="0">
      <pane ySplit="6" topLeftCell="A7" activePane="bottomLeft" state="frozen"/>
      <selection pane="bottomLeft" activeCell="A68" sqref="A68"/>
    </sheetView>
  </sheetViews>
  <sheetFormatPr baseColWidth="10" defaultColWidth="16.1640625" defaultRowHeight="24" x14ac:dyDescent="0.4"/>
  <cols>
    <col min="1" max="1" width="10.5" style="144" customWidth="1"/>
    <col min="2" max="2" width="14.33203125" style="145" customWidth="1"/>
    <col min="3" max="7" width="6.6640625" style="91" customWidth="1"/>
    <col min="8" max="8" width="6.6640625" style="140" customWidth="1"/>
    <col min="9" max="13" width="6.6640625" style="91" customWidth="1"/>
    <col min="14" max="14" width="7.1640625" style="91" customWidth="1"/>
    <col min="15" max="15" width="6.5" style="91" customWidth="1"/>
    <col min="16" max="236" width="16.1640625" style="91"/>
    <col min="237" max="237" width="6" style="91" customWidth="1"/>
    <col min="238" max="238" width="18.33203125" style="91" customWidth="1"/>
    <col min="239" max="239" width="9.1640625" style="91" customWidth="1"/>
    <col min="240" max="240" width="9" style="91" customWidth="1"/>
    <col min="241" max="241" width="7.6640625" style="91" customWidth="1"/>
    <col min="242" max="242" width="8.83203125" style="91" customWidth="1"/>
    <col min="243" max="243" width="7.1640625" style="91" customWidth="1"/>
    <col min="244" max="244" width="9.5" style="91" customWidth="1"/>
    <col min="245" max="245" width="16.1640625" style="91" customWidth="1"/>
    <col min="246" max="256" width="16.1640625" style="91"/>
    <col min="257" max="257" width="13.33203125" style="91" customWidth="1"/>
    <col min="258" max="258" width="17.1640625" style="91" customWidth="1"/>
    <col min="259" max="259" width="7.83203125" style="91" customWidth="1"/>
    <col min="260" max="260" width="7.5" style="91" customWidth="1"/>
    <col min="261" max="262" width="6.83203125" style="91" customWidth="1"/>
    <col min="263" max="263" width="7.1640625" style="91" customWidth="1"/>
    <col min="264" max="264" width="8" style="91" customWidth="1"/>
    <col min="265" max="265" width="7.1640625" style="91" customWidth="1"/>
    <col min="266" max="266" width="6.83203125" style="91" customWidth="1"/>
    <col min="267" max="268" width="7.5" style="91" customWidth="1"/>
    <col min="269" max="269" width="7.6640625" style="91" customWidth="1"/>
    <col min="270" max="271" width="8.6640625" style="91" customWidth="1"/>
    <col min="272" max="492" width="16.1640625" style="91"/>
    <col min="493" max="493" width="6" style="91" customWidth="1"/>
    <col min="494" max="494" width="18.33203125" style="91" customWidth="1"/>
    <col min="495" max="495" width="9.1640625" style="91" customWidth="1"/>
    <col min="496" max="496" width="9" style="91" customWidth="1"/>
    <col min="497" max="497" width="7.6640625" style="91" customWidth="1"/>
    <col min="498" max="498" width="8.83203125" style="91" customWidth="1"/>
    <col min="499" max="499" width="7.1640625" style="91" customWidth="1"/>
    <col min="500" max="500" width="9.5" style="91" customWidth="1"/>
    <col min="501" max="512" width="16.1640625" style="91"/>
    <col min="513" max="513" width="13.33203125" style="91" customWidth="1"/>
    <col min="514" max="514" width="17.1640625" style="91" customWidth="1"/>
    <col min="515" max="515" width="7.83203125" style="91" customWidth="1"/>
    <col min="516" max="516" width="7.5" style="91" customWidth="1"/>
    <col min="517" max="518" width="6.83203125" style="91" customWidth="1"/>
    <col min="519" max="519" width="7.1640625" style="91" customWidth="1"/>
    <col min="520" max="520" width="8" style="91" customWidth="1"/>
    <col min="521" max="521" width="7.1640625" style="91" customWidth="1"/>
    <col min="522" max="522" width="6.83203125" style="91" customWidth="1"/>
    <col min="523" max="524" width="7.5" style="91" customWidth="1"/>
    <col min="525" max="525" width="7.6640625" style="91" customWidth="1"/>
    <col min="526" max="527" width="8.6640625" style="91" customWidth="1"/>
    <col min="528" max="748" width="16.1640625" style="91"/>
    <col min="749" max="749" width="6" style="91" customWidth="1"/>
    <col min="750" max="750" width="18.33203125" style="91" customWidth="1"/>
    <col min="751" max="751" width="9.1640625" style="91" customWidth="1"/>
    <col min="752" max="752" width="9" style="91" customWidth="1"/>
    <col min="753" max="753" width="7.6640625" style="91" customWidth="1"/>
    <col min="754" max="754" width="8.83203125" style="91" customWidth="1"/>
    <col min="755" max="755" width="7.1640625" style="91" customWidth="1"/>
    <col min="756" max="756" width="9.5" style="91" customWidth="1"/>
    <col min="757" max="768" width="16.1640625" style="91"/>
    <col min="769" max="769" width="13.33203125" style="91" customWidth="1"/>
    <col min="770" max="770" width="17.1640625" style="91" customWidth="1"/>
    <col min="771" max="771" width="7.83203125" style="91" customWidth="1"/>
    <col min="772" max="772" width="7.5" style="91" customWidth="1"/>
    <col min="773" max="774" width="6.83203125" style="91" customWidth="1"/>
    <col min="775" max="775" width="7.1640625" style="91" customWidth="1"/>
    <col min="776" max="776" width="8" style="91" customWidth="1"/>
    <col min="777" max="777" width="7.1640625" style="91" customWidth="1"/>
    <col min="778" max="778" width="6.83203125" style="91" customWidth="1"/>
    <col min="779" max="780" width="7.5" style="91" customWidth="1"/>
    <col min="781" max="781" width="7.6640625" style="91" customWidth="1"/>
    <col min="782" max="783" width="8.6640625" style="91" customWidth="1"/>
    <col min="784" max="1004" width="16.1640625" style="91"/>
    <col min="1005" max="1005" width="6" style="91" customWidth="1"/>
    <col min="1006" max="1006" width="18.33203125" style="91" customWidth="1"/>
    <col min="1007" max="1007" width="9.1640625" style="91" customWidth="1"/>
    <col min="1008" max="1008" width="9" style="91" customWidth="1"/>
    <col min="1009" max="1009" width="7.6640625" style="91" customWidth="1"/>
    <col min="1010" max="1010" width="8.83203125" style="91" customWidth="1"/>
    <col min="1011" max="1011" width="7.1640625" style="91" customWidth="1"/>
    <col min="1012" max="1012" width="9.5" style="91" customWidth="1"/>
    <col min="1013" max="1024" width="16.1640625" style="91"/>
    <col min="1025" max="1025" width="13.33203125" style="91" customWidth="1"/>
    <col min="1026" max="1026" width="17.1640625" style="91" customWidth="1"/>
    <col min="1027" max="1027" width="7.83203125" style="91" customWidth="1"/>
    <col min="1028" max="1028" width="7.5" style="91" customWidth="1"/>
    <col min="1029" max="1030" width="6.83203125" style="91" customWidth="1"/>
    <col min="1031" max="1031" width="7.1640625" style="91" customWidth="1"/>
    <col min="1032" max="1032" width="8" style="91" customWidth="1"/>
    <col min="1033" max="1033" width="7.1640625" style="91" customWidth="1"/>
    <col min="1034" max="1034" width="6.83203125" style="91" customWidth="1"/>
    <col min="1035" max="1036" width="7.5" style="91" customWidth="1"/>
    <col min="1037" max="1037" width="7.6640625" style="91" customWidth="1"/>
    <col min="1038" max="1039" width="8.6640625" style="91" customWidth="1"/>
    <col min="1040" max="1260" width="16.1640625" style="91"/>
    <col min="1261" max="1261" width="6" style="91" customWidth="1"/>
    <col min="1262" max="1262" width="18.33203125" style="91" customWidth="1"/>
    <col min="1263" max="1263" width="9.1640625" style="91" customWidth="1"/>
    <col min="1264" max="1264" width="9" style="91" customWidth="1"/>
    <col min="1265" max="1265" width="7.6640625" style="91" customWidth="1"/>
    <col min="1266" max="1266" width="8.83203125" style="91" customWidth="1"/>
    <col min="1267" max="1267" width="7.1640625" style="91" customWidth="1"/>
    <col min="1268" max="1268" width="9.5" style="91" customWidth="1"/>
    <col min="1269" max="1280" width="16.1640625" style="91"/>
    <col min="1281" max="1281" width="13.33203125" style="91" customWidth="1"/>
    <col min="1282" max="1282" width="17.1640625" style="91" customWidth="1"/>
    <col min="1283" max="1283" width="7.83203125" style="91" customWidth="1"/>
    <col min="1284" max="1284" width="7.5" style="91" customWidth="1"/>
    <col min="1285" max="1286" width="6.83203125" style="91" customWidth="1"/>
    <col min="1287" max="1287" width="7.1640625" style="91" customWidth="1"/>
    <col min="1288" max="1288" width="8" style="91" customWidth="1"/>
    <col min="1289" max="1289" width="7.1640625" style="91" customWidth="1"/>
    <col min="1290" max="1290" width="6.83203125" style="91" customWidth="1"/>
    <col min="1291" max="1292" width="7.5" style="91" customWidth="1"/>
    <col min="1293" max="1293" width="7.6640625" style="91" customWidth="1"/>
    <col min="1294" max="1295" width="8.6640625" style="91" customWidth="1"/>
    <col min="1296" max="1516" width="16.1640625" style="91"/>
    <col min="1517" max="1517" width="6" style="91" customWidth="1"/>
    <col min="1518" max="1518" width="18.33203125" style="91" customWidth="1"/>
    <col min="1519" max="1519" width="9.1640625" style="91" customWidth="1"/>
    <col min="1520" max="1520" width="9" style="91" customWidth="1"/>
    <col min="1521" max="1521" width="7.6640625" style="91" customWidth="1"/>
    <col min="1522" max="1522" width="8.83203125" style="91" customWidth="1"/>
    <col min="1523" max="1523" width="7.1640625" style="91" customWidth="1"/>
    <col min="1524" max="1524" width="9.5" style="91" customWidth="1"/>
    <col min="1525" max="1536" width="16.1640625" style="91"/>
    <col min="1537" max="1537" width="13.33203125" style="91" customWidth="1"/>
    <col min="1538" max="1538" width="17.1640625" style="91" customWidth="1"/>
    <col min="1539" max="1539" width="7.83203125" style="91" customWidth="1"/>
    <col min="1540" max="1540" width="7.5" style="91" customWidth="1"/>
    <col min="1541" max="1542" width="6.83203125" style="91" customWidth="1"/>
    <col min="1543" max="1543" width="7.1640625" style="91" customWidth="1"/>
    <col min="1544" max="1544" width="8" style="91" customWidth="1"/>
    <col min="1545" max="1545" width="7.1640625" style="91" customWidth="1"/>
    <col min="1546" max="1546" width="6.83203125" style="91" customWidth="1"/>
    <col min="1547" max="1548" width="7.5" style="91" customWidth="1"/>
    <col min="1549" max="1549" width="7.6640625" style="91" customWidth="1"/>
    <col min="1550" max="1551" width="8.6640625" style="91" customWidth="1"/>
    <col min="1552" max="1772" width="16.1640625" style="91"/>
    <col min="1773" max="1773" width="6" style="91" customWidth="1"/>
    <col min="1774" max="1774" width="18.33203125" style="91" customWidth="1"/>
    <col min="1775" max="1775" width="9.1640625" style="91" customWidth="1"/>
    <col min="1776" max="1776" width="9" style="91" customWidth="1"/>
    <col min="1777" max="1777" width="7.6640625" style="91" customWidth="1"/>
    <col min="1778" max="1778" width="8.83203125" style="91" customWidth="1"/>
    <col min="1779" max="1779" width="7.1640625" style="91" customWidth="1"/>
    <col min="1780" max="1780" width="9.5" style="91" customWidth="1"/>
    <col min="1781" max="1792" width="16.1640625" style="91"/>
    <col min="1793" max="1793" width="13.33203125" style="91" customWidth="1"/>
    <col min="1794" max="1794" width="17.1640625" style="91" customWidth="1"/>
    <col min="1795" max="1795" width="7.83203125" style="91" customWidth="1"/>
    <col min="1796" max="1796" width="7.5" style="91" customWidth="1"/>
    <col min="1797" max="1798" width="6.83203125" style="91" customWidth="1"/>
    <col min="1799" max="1799" width="7.1640625" style="91" customWidth="1"/>
    <col min="1800" max="1800" width="8" style="91" customWidth="1"/>
    <col min="1801" max="1801" width="7.1640625" style="91" customWidth="1"/>
    <col min="1802" max="1802" width="6.83203125" style="91" customWidth="1"/>
    <col min="1803" max="1804" width="7.5" style="91" customWidth="1"/>
    <col min="1805" max="1805" width="7.6640625" style="91" customWidth="1"/>
    <col min="1806" max="1807" width="8.6640625" style="91" customWidth="1"/>
    <col min="1808" max="2028" width="16.1640625" style="91"/>
    <col min="2029" max="2029" width="6" style="91" customWidth="1"/>
    <col min="2030" max="2030" width="18.33203125" style="91" customWidth="1"/>
    <col min="2031" max="2031" width="9.1640625" style="91" customWidth="1"/>
    <col min="2032" max="2032" width="9" style="91" customWidth="1"/>
    <col min="2033" max="2033" width="7.6640625" style="91" customWidth="1"/>
    <col min="2034" max="2034" width="8.83203125" style="91" customWidth="1"/>
    <col min="2035" max="2035" width="7.1640625" style="91" customWidth="1"/>
    <col min="2036" max="2036" width="9.5" style="91" customWidth="1"/>
    <col min="2037" max="2048" width="16.1640625" style="91"/>
    <col min="2049" max="2049" width="13.33203125" style="91" customWidth="1"/>
    <col min="2050" max="2050" width="17.1640625" style="91" customWidth="1"/>
    <col min="2051" max="2051" width="7.83203125" style="91" customWidth="1"/>
    <col min="2052" max="2052" width="7.5" style="91" customWidth="1"/>
    <col min="2053" max="2054" width="6.83203125" style="91" customWidth="1"/>
    <col min="2055" max="2055" width="7.1640625" style="91" customWidth="1"/>
    <col min="2056" max="2056" width="8" style="91" customWidth="1"/>
    <col min="2057" max="2057" width="7.1640625" style="91" customWidth="1"/>
    <col min="2058" max="2058" width="6.83203125" style="91" customWidth="1"/>
    <col min="2059" max="2060" width="7.5" style="91" customWidth="1"/>
    <col min="2061" max="2061" width="7.6640625" style="91" customWidth="1"/>
    <col min="2062" max="2063" width="8.6640625" style="91" customWidth="1"/>
    <col min="2064" max="2284" width="16.1640625" style="91"/>
    <col min="2285" max="2285" width="6" style="91" customWidth="1"/>
    <col min="2286" max="2286" width="18.33203125" style="91" customWidth="1"/>
    <col min="2287" max="2287" width="9.1640625" style="91" customWidth="1"/>
    <col min="2288" max="2288" width="9" style="91" customWidth="1"/>
    <col min="2289" max="2289" width="7.6640625" style="91" customWidth="1"/>
    <col min="2290" max="2290" width="8.83203125" style="91" customWidth="1"/>
    <col min="2291" max="2291" width="7.1640625" style="91" customWidth="1"/>
    <col min="2292" max="2292" width="9.5" style="91" customWidth="1"/>
    <col min="2293" max="2304" width="16.1640625" style="91"/>
    <col min="2305" max="2305" width="13.33203125" style="91" customWidth="1"/>
    <col min="2306" max="2306" width="17.1640625" style="91" customWidth="1"/>
    <col min="2307" max="2307" width="7.83203125" style="91" customWidth="1"/>
    <col min="2308" max="2308" width="7.5" style="91" customWidth="1"/>
    <col min="2309" max="2310" width="6.83203125" style="91" customWidth="1"/>
    <col min="2311" max="2311" width="7.1640625" style="91" customWidth="1"/>
    <col min="2312" max="2312" width="8" style="91" customWidth="1"/>
    <col min="2313" max="2313" width="7.1640625" style="91" customWidth="1"/>
    <col min="2314" max="2314" width="6.83203125" style="91" customWidth="1"/>
    <col min="2315" max="2316" width="7.5" style="91" customWidth="1"/>
    <col min="2317" max="2317" width="7.6640625" style="91" customWidth="1"/>
    <col min="2318" max="2319" width="8.6640625" style="91" customWidth="1"/>
    <col min="2320" max="2540" width="16.1640625" style="91"/>
    <col min="2541" max="2541" width="6" style="91" customWidth="1"/>
    <col min="2542" max="2542" width="18.33203125" style="91" customWidth="1"/>
    <col min="2543" max="2543" width="9.1640625" style="91" customWidth="1"/>
    <col min="2544" max="2544" width="9" style="91" customWidth="1"/>
    <col min="2545" max="2545" width="7.6640625" style="91" customWidth="1"/>
    <col min="2546" max="2546" width="8.83203125" style="91" customWidth="1"/>
    <col min="2547" max="2547" width="7.1640625" style="91" customWidth="1"/>
    <col min="2548" max="2548" width="9.5" style="91" customWidth="1"/>
    <col min="2549" max="2560" width="16.1640625" style="91"/>
    <col min="2561" max="2561" width="13.33203125" style="91" customWidth="1"/>
    <col min="2562" max="2562" width="17.1640625" style="91" customWidth="1"/>
    <col min="2563" max="2563" width="7.83203125" style="91" customWidth="1"/>
    <col min="2564" max="2564" width="7.5" style="91" customWidth="1"/>
    <col min="2565" max="2566" width="6.83203125" style="91" customWidth="1"/>
    <col min="2567" max="2567" width="7.1640625" style="91" customWidth="1"/>
    <col min="2568" max="2568" width="8" style="91" customWidth="1"/>
    <col min="2569" max="2569" width="7.1640625" style="91" customWidth="1"/>
    <col min="2570" max="2570" width="6.83203125" style="91" customWidth="1"/>
    <col min="2571" max="2572" width="7.5" style="91" customWidth="1"/>
    <col min="2573" max="2573" width="7.6640625" style="91" customWidth="1"/>
    <col min="2574" max="2575" width="8.6640625" style="91" customWidth="1"/>
    <col min="2576" max="2796" width="16.1640625" style="91"/>
    <col min="2797" max="2797" width="6" style="91" customWidth="1"/>
    <col min="2798" max="2798" width="18.33203125" style="91" customWidth="1"/>
    <col min="2799" max="2799" width="9.1640625" style="91" customWidth="1"/>
    <col min="2800" max="2800" width="9" style="91" customWidth="1"/>
    <col min="2801" max="2801" width="7.6640625" style="91" customWidth="1"/>
    <col min="2802" max="2802" width="8.83203125" style="91" customWidth="1"/>
    <col min="2803" max="2803" width="7.1640625" style="91" customWidth="1"/>
    <col min="2804" max="2804" width="9.5" style="91" customWidth="1"/>
    <col min="2805" max="2816" width="16.1640625" style="91"/>
    <col min="2817" max="2817" width="13.33203125" style="91" customWidth="1"/>
    <col min="2818" max="2818" width="17.1640625" style="91" customWidth="1"/>
    <col min="2819" max="2819" width="7.83203125" style="91" customWidth="1"/>
    <col min="2820" max="2820" width="7.5" style="91" customWidth="1"/>
    <col min="2821" max="2822" width="6.83203125" style="91" customWidth="1"/>
    <col min="2823" max="2823" width="7.1640625" style="91" customWidth="1"/>
    <col min="2824" max="2824" width="8" style="91" customWidth="1"/>
    <col min="2825" max="2825" width="7.1640625" style="91" customWidth="1"/>
    <col min="2826" max="2826" width="6.83203125" style="91" customWidth="1"/>
    <col min="2827" max="2828" width="7.5" style="91" customWidth="1"/>
    <col min="2829" max="2829" width="7.6640625" style="91" customWidth="1"/>
    <col min="2830" max="2831" width="8.6640625" style="91" customWidth="1"/>
    <col min="2832" max="3052" width="16.1640625" style="91"/>
    <col min="3053" max="3053" width="6" style="91" customWidth="1"/>
    <col min="3054" max="3054" width="18.33203125" style="91" customWidth="1"/>
    <col min="3055" max="3055" width="9.1640625" style="91" customWidth="1"/>
    <col min="3056" max="3056" width="9" style="91" customWidth="1"/>
    <col min="3057" max="3057" width="7.6640625" style="91" customWidth="1"/>
    <col min="3058" max="3058" width="8.83203125" style="91" customWidth="1"/>
    <col min="3059" max="3059" width="7.1640625" style="91" customWidth="1"/>
    <col min="3060" max="3060" width="9.5" style="91" customWidth="1"/>
    <col min="3061" max="3072" width="16.1640625" style="91"/>
    <col min="3073" max="3073" width="13.33203125" style="91" customWidth="1"/>
    <col min="3074" max="3074" width="17.1640625" style="91" customWidth="1"/>
    <col min="3075" max="3075" width="7.83203125" style="91" customWidth="1"/>
    <col min="3076" max="3076" width="7.5" style="91" customWidth="1"/>
    <col min="3077" max="3078" width="6.83203125" style="91" customWidth="1"/>
    <col min="3079" max="3079" width="7.1640625" style="91" customWidth="1"/>
    <col min="3080" max="3080" width="8" style="91" customWidth="1"/>
    <col min="3081" max="3081" width="7.1640625" style="91" customWidth="1"/>
    <col min="3082" max="3082" width="6.83203125" style="91" customWidth="1"/>
    <col min="3083" max="3084" width="7.5" style="91" customWidth="1"/>
    <col min="3085" max="3085" width="7.6640625" style="91" customWidth="1"/>
    <col min="3086" max="3087" width="8.6640625" style="91" customWidth="1"/>
    <col min="3088" max="3308" width="16.1640625" style="91"/>
    <col min="3309" max="3309" width="6" style="91" customWidth="1"/>
    <col min="3310" max="3310" width="18.33203125" style="91" customWidth="1"/>
    <col min="3311" max="3311" width="9.1640625" style="91" customWidth="1"/>
    <col min="3312" max="3312" width="9" style="91" customWidth="1"/>
    <col min="3313" max="3313" width="7.6640625" style="91" customWidth="1"/>
    <col min="3314" max="3314" width="8.83203125" style="91" customWidth="1"/>
    <col min="3315" max="3315" width="7.1640625" style="91" customWidth="1"/>
    <col min="3316" max="3316" width="9.5" style="91" customWidth="1"/>
    <col min="3317" max="3328" width="16.1640625" style="91"/>
    <col min="3329" max="3329" width="13.33203125" style="91" customWidth="1"/>
    <col min="3330" max="3330" width="17.1640625" style="91" customWidth="1"/>
    <col min="3331" max="3331" width="7.83203125" style="91" customWidth="1"/>
    <col min="3332" max="3332" width="7.5" style="91" customWidth="1"/>
    <col min="3333" max="3334" width="6.83203125" style="91" customWidth="1"/>
    <col min="3335" max="3335" width="7.1640625" style="91" customWidth="1"/>
    <col min="3336" max="3336" width="8" style="91" customWidth="1"/>
    <col min="3337" max="3337" width="7.1640625" style="91" customWidth="1"/>
    <col min="3338" max="3338" width="6.83203125" style="91" customWidth="1"/>
    <col min="3339" max="3340" width="7.5" style="91" customWidth="1"/>
    <col min="3341" max="3341" width="7.6640625" style="91" customWidth="1"/>
    <col min="3342" max="3343" width="8.6640625" style="91" customWidth="1"/>
    <col min="3344" max="3564" width="16.1640625" style="91"/>
    <col min="3565" max="3565" width="6" style="91" customWidth="1"/>
    <col min="3566" max="3566" width="18.33203125" style="91" customWidth="1"/>
    <col min="3567" max="3567" width="9.1640625" style="91" customWidth="1"/>
    <col min="3568" max="3568" width="9" style="91" customWidth="1"/>
    <col min="3569" max="3569" width="7.6640625" style="91" customWidth="1"/>
    <col min="3570" max="3570" width="8.83203125" style="91" customWidth="1"/>
    <col min="3571" max="3571" width="7.1640625" style="91" customWidth="1"/>
    <col min="3572" max="3572" width="9.5" style="91" customWidth="1"/>
    <col min="3573" max="3584" width="16.1640625" style="91"/>
    <col min="3585" max="3585" width="13.33203125" style="91" customWidth="1"/>
    <col min="3586" max="3586" width="17.1640625" style="91" customWidth="1"/>
    <col min="3587" max="3587" width="7.83203125" style="91" customWidth="1"/>
    <col min="3588" max="3588" width="7.5" style="91" customWidth="1"/>
    <col min="3589" max="3590" width="6.83203125" style="91" customWidth="1"/>
    <col min="3591" max="3591" width="7.1640625" style="91" customWidth="1"/>
    <col min="3592" max="3592" width="8" style="91" customWidth="1"/>
    <col min="3593" max="3593" width="7.1640625" style="91" customWidth="1"/>
    <col min="3594" max="3594" width="6.83203125" style="91" customWidth="1"/>
    <col min="3595" max="3596" width="7.5" style="91" customWidth="1"/>
    <col min="3597" max="3597" width="7.6640625" style="91" customWidth="1"/>
    <col min="3598" max="3599" width="8.6640625" style="91" customWidth="1"/>
    <col min="3600" max="3820" width="16.1640625" style="91"/>
    <col min="3821" max="3821" width="6" style="91" customWidth="1"/>
    <col min="3822" max="3822" width="18.33203125" style="91" customWidth="1"/>
    <col min="3823" max="3823" width="9.1640625" style="91" customWidth="1"/>
    <col min="3824" max="3824" width="9" style="91" customWidth="1"/>
    <col min="3825" max="3825" width="7.6640625" style="91" customWidth="1"/>
    <col min="3826" max="3826" width="8.83203125" style="91" customWidth="1"/>
    <col min="3827" max="3827" width="7.1640625" style="91" customWidth="1"/>
    <col min="3828" max="3828" width="9.5" style="91" customWidth="1"/>
    <col min="3829" max="3840" width="16.1640625" style="91"/>
    <col min="3841" max="3841" width="13.33203125" style="91" customWidth="1"/>
    <col min="3842" max="3842" width="17.1640625" style="91" customWidth="1"/>
    <col min="3843" max="3843" width="7.83203125" style="91" customWidth="1"/>
    <col min="3844" max="3844" width="7.5" style="91" customWidth="1"/>
    <col min="3845" max="3846" width="6.83203125" style="91" customWidth="1"/>
    <col min="3847" max="3847" width="7.1640625" style="91" customWidth="1"/>
    <col min="3848" max="3848" width="8" style="91" customWidth="1"/>
    <col min="3849" max="3849" width="7.1640625" style="91" customWidth="1"/>
    <col min="3850" max="3850" width="6.83203125" style="91" customWidth="1"/>
    <col min="3851" max="3852" width="7.5" style="91" customWidth="1"/>
    <col min="3853" max="3853" width="7.6640625" style="91" customWidth="1"/>
    <col min="3854" max="3855" width="8.6640625" style="91" customWidth="1"/>
    <col min="3856" max="4076" width="16.1640625" style="91"/>
    <col min="4077" max="4077" width="6" style="91" customWidth="1"/>
    <col min="4078" max="4078" width="18.33203125" style="91" customWidth="1"/>
    <col min="4079" max="4079" width="9.1640625" style="91" customWidth="1"/>
    <col min="4080" max="4080" width="9" style="91" customWidth="1"/>
    <col min="4081" max="4081" width="7.6640625" style="91" customWidth="1"/>
    <col min="4082" max="4082" width="8.83203125" style="91" customWidth="1"/>
    <col min="4083" max="4083" width="7.1640625" style="91" customWidth="1"/>
    <col min="4084" max="4084" width="9.5" style="91" customWidth="1"/>
    <col min="4085" max="4096" width="16.1640625" style="91"/>
    <col min="4097" max="4097" width="13.33203125" style="91" customWidth="1"/>
    <col min="4098" max="4098" width="17.1640625" style="91" customWidth="1"/>
    <col min="4099" max="4099" width="7.83203125" style="91" customWidth="1"/>
    <col min="4100" max="4100" width="7.5" style="91" customWidth="1"/>
    <col min="4101" max="4102" width="6.83203125" style="91" customWidth="1"/>
    <col min="4103" max="4103" width="7.1640625" style="91" customWidth="1"/>
    <col min="4104" max="4104" width="8" style="91" customWidth="1"/>
    <col min="4105" max="4105" width="7.1640625" style="91" customWidth="1"/>
    <col min="4106" max="4106" width="6.83203125" style="91" customWidth="1"/>
    <col min="4107" max="4108" width="7.5" style="91" customWidth="1"/>
    <col min="4109" max="4109" width="7.6640625" style="91" customWidth="1"/>
    <col min="4110" max="4111" width="8.6640625" style="91" customWidth="1"/>
    <col min="4112" max="4332" width="16.1640625" style="91"/>
    <col min="4333" max="4333" width="6" style="91" customWidth="1"/>
    <col min="4334" max="4334" width="18.33203125" style="91" customWidth="1"/>
    <col min="4335" max="4335" width="9.1640625" style="91" customWidth="1"/>
    <col min="4336" max="4336" width="9" style="91" customWidth="1"/>
    <col min="4337" max="4337" width="7.6640625" style="91" customWidth="1"/>
    <col min="4338" max="4338" width="8.83203125" style="91" customWidth="1"/>
    <col min="4339" max="4339" width="7.1640625" style="91" customWidth="1"/>
    <col min="4340" max="4340" width="9.5" style="91" customWidth="1"/>
    <col min="4341" max="4352" width="16.1640625" style="91"/>
    <col min="4353" max="4353" width="13.33203125" style="91" customWidth="1"/>
    <col min="4354" max="4354" width="17.1640625" style="91" customWidth="1"/>
    <col min="4355" max="4355" width="7.83203125" style="91" customWidth="1"/>
    <col min="4356" max="4356" width="7.5" style="91" customWidth="1"/>
    <col min="4357" max="4358" width="6.83203125" style="91" customWidth="1"/>
    <col min="4359" max="4359" width="7.1640625" style="91" customWidth="1"/>
    <col min="4360" max="4360" width="8" style="91" customWidth="1"/>
    <col min="4361" max="4361" width="7.1640625" style="91" customWidth="1"/>
    <col min="4362" max="4362" width="6.83203125" style="91" customWidth="1"/>
    <col min="4363" max="4364" width="7.5" style="91" customWidth="1"/>
    <col min="4365" max="4365" width="7.6640625" style="91" customWidth="1"/>
    <col min="4366" max="4367" width="8.6640625" style="91" customWidth="1"/>
    <col min="4368" max="4588" width="16.1640625" style="91"/>
    <col min="4589" max="4589" width="6" style="91" customWidth="1"/>
    <col min="4590" max="4590" width="18.33203125" style="91" customWidth="1"/>
    <col min="4591" max="4591" width="9.1640625" style="91" customWidth="1"/>
    <col min="4592" max="4592" width="9" style="91" customWidth="1"/>
    <col min="4593" max="4593" width="7.6640625" style="91" customWidth="1"/>
    <col min="4594" max="4594" width="8.83203125" style="91" customWidth="1"/>
    <col min="4595" max="4595" width="7.1640625" style="91" customWidth="1"/>
    <col min="4596" max="4596" width="9.5" style="91" customWidth="1"/>
    <col min="4597" max="4608" width="16.1640625" style="91"/>
    <col min="4609" max="4609" width="13.33203125" style="91" customWidth="1"/>
    <col min="4610" max="4610" width="17.1640625" style="91" customWidth="1"/>
    <col min="4611" max="4611" width="7.83203125" style="91" customWidth="1"/>
    <col min="4612" max="4612" width="7.5" style="91" customWidth="1"/>
    <col min="4613" max="4614" width="6.83203125" style="91" customWidth="1"/>
    <col min="4615" max="4615" width="7.1640625" style="91" customWidth="1"/>
    <col min="4616" max="4616" width="8" style="91" customWidth="1"/>
    <col min="4617" max="4617" width="7.1640625" style="91" customWidth="1"/>
    <col min="4618" max="4618" width="6.83203125" style="91" customWidth="1"/>
    <col min="4619" max="4620" width="7.5" style="91" customWidth="1"/>
    <col min="4621" max="4621" width="7.6640625" style="91" customWidth="1"/>
    <col min="4622" max="4623" width="8.6640625" style="91" customWidth="1"/>
    <col min="4624" max="4844" width="16.1640625" style="91"/>
    <col min="4845" max="4845" width="6" style="91" customWidth="1"/>
    <col min="4846" max="4846" width="18.33203125" style="91" customWidth="1"/>
    <col min="4847" max="4847" width="9.1640625" style="91" customWidth="1"/>
    <col min="4848" max="4848" width="9" style="91" customWidth="1"/>
    <col min="4849" max="4849" width="7.6640625" style="91" customWidth="1"/>
    <col min="4850" max="4850" width="8.83203125" style="91" customWidth="1"/>
    <col min="4851" max="4851" width="7.1640625" style="91" customWidth="1"/>
    <col min="4852" max="4852" width="9.5" style="91" customWidth="1"/>
    <col min="4853" max="4864" width="16.1640625" style="91"/>
    <col min="4865" max="4865" width="13.33203125" style="91" customWidth="1"/>
    <col min="4866" max="4866" width="17.1640625" style="91" customWidth="1"/>
    <col min="4867" max="4867" width="7.83203125" style="91" customWidth="1"/>
    <col min="4868" max="4868" width="7.5" style="91" customWidth="1"/>
    <col min="4869" max="4870" width="6.83203125" style="91" customWidth="1"/>
    <col min="4871" max="4871" width="7.1640625" style="91" customWidth="1"/>
    <col min="4872" max="4872" width="8" style="91" customWidth="1"/>
    <col min="4873" max="4873" width="7.1640625" style="91" customWidth="1"/>
    <col min="4874" max="4874" width="6.83203125" style="91" customWidth="1"/>
    <col min="4875" max="4876" width="7.5" style="91" customWidth="1"/>
    <col min="4877" max="4877" width="7.6640625" style="91" customWidth="1"/>
    <col min="4878" max="4879" width="8.6640625" style="91" customWidth="1"/>
    <col min="4880" max="5100" width="16.1640625" style="91"/>
    <col min="5101" max="5101" width="6" style="91" customWidth="1"/>
    <col min="5102" max="5102" width="18.33203125" style="91" customWidth="1"/>
    <col min="5103" max="5103" width="9.1640625" style="91" customWidth="1"/>
    <col min="5104" max="5104" width="9" style="91" customWidth="1"/>
    <col min="5105" max="5105" width="7.6640625" style="91" customWidth="1"/>
    <col min="5106" max="5106" width="8.83203125" style="91" customWidth="1"/>
    <col min="5107" max="5107" width="7.1640625" style="91" customWidth="1"/>
    <col min="5108" max="5108" width="9.5" style="91" customWidth="1"/>
    <col min="5109" max="5120" width="16.1640625" style="91"/>
    <col min="5121" max="5121" width="13.33203125" style="91" customWidth="1"/>
    <col min="5122" max="5122" width="17.1640625" style="91" customWidth="1"/>
    <col min="5123" max="5123" width="7.83203125" style="91" customWidth="1"/>
    <col min="5124" max="5124" width="7.5" style="91" customWidth="1"/>
    <col min="5125" max="5126" width="6.83203125" style="91" customWidth="1"/>
    <col min="5127" max="5127" width="7.1640625" style="91" customWidth="1"/>
    <col min="5128" max="5128" width="8" style="91" customWidth="1"/>
    <col min="5129" max="5129" width="7.1640625" style="91" customWidth="1"/>
    <col min="5130" max="5130" width="6.83203125" style="91" customWidth="1"/>
    <col min="5131" max="5132" width="7.5" style="91" customWidth="1"/>
    <col min="5133" max="5133" width="7.6640625" style="91" customWidth="1"/>
    <col min="5134" max="5135" width="8.6640625" style="91" customWidth="1"/>
    <col min="5136" max="5356" width="16.1640625" style="91"/>
    <col min="5357" max="5357" width="6" style="91" customWidth="1"/>
    <col min="5358" max="5358" width="18.33203125" style="91" customWidth="1"/>
    <col min="5359" max="5359" width="9.1640625" style="91" customWidth="1"/>
    <col min="5360" max="5360" width="9" style="91" customWidth="1"/>
    <col min="5361" max="5361" width="7.6640625" style="91" customWidth="1"/>
    <col min="5362" max="5362" width="8.83203125" style="91" customWidth="1"/>
    <col min="5363" max="5363" width="7.1640625" style="91" customWidth="1"/>
    <col min="5364" max="5364" width="9.5" style="91" customWidth="1"/>
    <col min="5365" max="5376" width="16.1640625" style="91"/>
    <col min="5377" max="5377" width="13.33203125" style="91" customWidth="1"/>
    <col min="5378" max="5378" width="17.1640625" style="91" customWidth="1"/>
    <col min="5379" max="5379" width="7.83203125" style="91" customWidth="1"/>
    <col min="5380" max="5380" width="7.5" style="91" customWidth="1"/>
    <col min="5381" max="5382" width="6.83203125" style="91" customWidth="1"/>
    <col min="5383" max="5383" width="7.1640625" style="91" customWidth="1"/>
    <col min="5384" max="5384" width="8" style="91" customWidth="1"/>
    <col min="5385" max="5385" width="7.1640625" style="91" customWidth="1"/>
    <col min="5386" max="5386" width="6.83203125" style="91" customWidth="1"/>
    <col min="5387" max="5388" width="7.5" style="91" customWidth="1"/>
    <col min="5389" max="5389" width="7.6640625" style="91" customWidth="1"/>
    <col min="5390" max="5391" width="8.6640625" style="91" customWidth="1"/>
    <col min="5392" max="5612" width="16.1640625" style="91"/>
    <col min="5613" max="5613" width="6" style="91" customWidth="1"/>
    <col min="5614" max="5614" width="18.33203125" style="91" customWidth="1"/>
    <col min="5615" max="5615" width="9.1640625" style="91" customWidth="1"/>
    <col min="5616" max="5616" width="9" style="91" customWidth="1"/>
    <col min="5617" max="5617" width="7.6640625" style="91" customWidth="1"/>
    <col min="5618" max="5618" width="8.83203125" style="91" customWidth="1"/>
    <col min="5619" max="5619" width="7.1640625" style="91" customWidth="1"/>
    <col min="5620" max="5620" width="9.5" style="91" customWidth="1"/>
    <col min="5621" max="5632" width="16.1640625" style="91"/>
    <col min="5633" max="5633" width="13.33203125" style="91" customWidth="1"/>
    <col min="5634" max="5634" width="17.1640625" style="91" customWidth="1"/>
    <col min="5635" max="5635" width="7.83203125" style="91" customWidth="1"/>
    <col min="5636" max="5636" width="7.5" style="91" customWidth="1"/>
    <col min="5637" max="5638" width="6.83203125" style="91" customWidth="1"/>
    <col min="5639" max="5639" width="7.1640625" style="91" customWidth="1"/>
    <col min="5640" max="5640" width="8" style="91" customWidth="1"/>
    <col min="5641" max="5641" width="7.1640625" style="91" customWidth="1"/>
    <col min="5642" max="5642" width="6.83203125" style="91" customWidth="1"/>
    <col min="5643" max="5644" width="7.5" style="91" customWidth="1"/>
    <col min="5645" max="5645" width="7.6640625" style="91" customWidth="1"/>
    <col min="5646" max="5647" width="8.6640625" style="91" customWidth="1"/>
    <col min="5648" max="5868" width="16.1640625" style="91"/>
    <col min="5869" max="5869" width="6" style="91" customWidth="1"/>
    <col min="5870" max="5870" width="18.33203125" style="91" customWidth="1"/>
    <col min="5871" max="5871" width="9.1640625" style="91" customWidth="1"/>
    <col min="5872" max="5872" width="9" style="91" customWidth="1"/>
    <col min="5873" max="5873" width="7.6640625" style="91" customWidth="1"/>
    <col min="5874" max="5874" width="8.83203125" style="91" customWidth="1"/>
    <col min="5875" max="5875" width="7.1640625" style="91" customWidth="1"/>
    <col min="5876" max="5876" width="9.5" style="91" customWidth="1"/>
    <col min="5877" max="5888" width="16.1640625" style="91"/>
    <col min="5889" max="5889" width="13.33203125" style="91" customWidth="1"/>
    <col min="5890" max="5890" width="17.1640625" style="91" customWidth="1"/>
    <col min="5891" max="5891" width="7.83203125" style="91" customWidth="1"/>
    <col min="5892" max="5892" width="7.5" style="91" customWidth="1"/>
    <col min="5893" max="5894" width="6.83203125" style="91" customWidth="1"/>
    <col min="5895" max="5895" width="7.1640625" style="91" customWidth="1"/>
    <col min="5896" max="5896" width="8" style="91" customWidth="1"/>
    <col min="5897" max="5897" width="7.1640625" style="91" customWidth="1"/>
    <col min="5898" max="5898" width="6.83203125" style="91" customWidth="1"/>
    <col min="5899" max="5900" width="7.5" style="91" customWidth="1"/>
    <col min="5901" max="5901" width="7.6640625" style="91" customWidth="1"/>
    <col min="5902" max="5903" width="8.6640625" style="91" customWidth="1"/>
    <col min="5904" max="6124" width="16.1640625" style="91"/>
    <col min="6125" max="6125" width="6" style="91" customWidth="1"/>
    <col min="6126" max="6126" width="18.33203125" style="91" customWidth="1"/>
    <col min="6127" max="6127" width="9.1640625" style="91" customWidth="1"/>
    <col min="6128" max="6128" width="9" style="91" customWidth="1"/>
    <col min="6129" max="6129" width="7.6640625" style="91" customWidth="1"/>
    <col min="6130" max="6130" width="8.83203125" style="91" customWidth="1"/>
    <col min="6131" max="6131" width="7.1640625" style="91" customWidth="1"/>
    <col min="6132" max="6132" width="9.5" style="91" customWidth="1"/>
    <col min="6133" max="6144" width="16.1640625" style="91"/>
    <col min="6145" max="6145" width="13.33203125" style="91" customWidth="1"/>
    <col min="6146" max="6146" width="17.1640625" style="91" customWidth="1"/>
    <col min="6147" max="6147" width="7.83203125" style="91" customWidth="1"/>
    <col min="6148" max="6148" width="7.5" style="91" customWidth="1"/>
    <col min="6149" max="6150" width="6.83203125" style="91" customWidth="1"/>
    <col min="6151" max="6151" width="7.1640625" style="91" customWidth="1"/>
    <col min="6152" max="6152" width="8" style="91" customWidth="1"/>
    <col min="6153" max="6153" width="7.1640625" style="91" customWidth="1"/>
    <col min="6154" max="6154" width="6.83203125" style="91" customWidth="1"/>
    <col min="6155" max="6156" width="7.5" style="91" customWidth="1"/>
    <col min="6157" max="6157" width="7.6640625" style="91" customWidth="1"/>
    <col min="6158" max="6159" width="8.6640625" style="91" customWidth="1"/>
    <col min="6160" max="6380" width="16.1640625" style="91"/>
    <col min="6381" max="6381" width="6" style="91" customWidth="1"/>
    <col min="6382" max="6382" width="18.33203125" style="91" customWidth="1"/>
    <col min="6383" max="6383" width="9.1640625" style="91" customWidth="1"/>
    <col min="6384" max="6384" width="9" style="91" customWidth="1"/>
    <col min="6385" max="6385" width="7.6640625" style="91" customWidth="1"/>
    <col min="6386" max="6386" width="8.83203125" style="91" customWidth="1"/>
    <col min="6387" max="6387" width="7.1640625" style="91" customWidth="1"/>
    <col min="6388" max="6388" width="9.5" style="91" customWidth="1"/>
    <col min="6389" max="6400" width="16.1640625" style="91"/>
    <col min="6401" max="6401" width="13.33203125" style="91" customWidth="1"/>
    <col min="6402" max="6402" width="17.1640625" style="91" customWidth="1"/>
    <col min="6403" max="6403" width="7.83203125" style="91" customWidth="1"/>
    <col min="6404" max="6404" width="7.5" style="91" customWidth="1"/>
    <col min="6405" max="6406" width="6.83203125" style="91" customWidth="1"/>
    <col min="6407" max="6407" width="7.1640625" style="91" customWidth="1"/>
    <col min="6408" max="6408" width="8" style="91" customWidth="1"/>
    <col min="6409" max="6409" width="7.1640625" style="91" customWidth="1"/>
    <col min="6410" max="6410" width="6.83203125" style="91" customWidth="1"/>
    <col min="6411" max="6412" width="7.5" style="91" customWidth="1"/>
    <col min="6413" max="6413" width="7.6640625" style="91" customWidth="1"/>
    <col min="6414" max="6415" width="8.6640625" style="91" customWidth="1"/>
    <col min="6416" max="6636" width="16.1640625" style="91"/>
    <col min="6637" max="6637" width="6" style="91" customWidth="1"/>
    <col min="6638" max="6638" width="18.33203125" style="91" customWidth="1"/>
    <col min="6639" max="6639" width="9.1640625" style="91" customWidth="1"/>
    <col min="6640" max="6640" width="9" style="91" customWidth="1"/>
    <col min="6641" max="6641" width="7.6640625" style="91" customWidth="1"/>
    <col min="6642" max="6642" width="8.83203125" style="91" customWidth="1"/>
    <col min="6643" max="6643" width="7.1640625" style="91" customWidth="1"/>
    <col min="6644" max="6644" width="9.5" style="91" customWidth="1"/>
    <col min="6645" max="6656" width="16.1640625" style="91"/>
    <col min="6657" max="6657" width="13.33203125" style="91" customWidth="1"/>
    <col min="6658" max="6658" width="17.1640625" style="91" customWidth="1"/>
    <col min="6659" max="6659" width="7.83203125" style="91" customWidth="1"/>
    <col min="6660" max="6660" width="7.5" style="91" customWidth="1"/>
    <col min="6661" max="6662" width="6.83203125" style="91" customWidth="1"/>
    <col min="6663" max="6663" width="7.1640625" style="91" customWidth="1"/>
    <col min="6664" max="6664" width="8" style="91" customWidth="1"/>
    <col min="6665" max="6665" width="7.1640625" style="91" customWidth="1"/>
    <col min="6666" max="6666" width="6.83203125" style="91" customWidth="1"/>
    <col min="6667" max="6668" width="7.5" style="91" customWidth="1"/>
    <col min="6669" max="6669" width="7.6640625" style="91" customWidth="1"/>
    <col min="6670" max="6671" width="8.6640625" style="91" customWidth="1"/>
    <col min="6672" max="6892" width="16.1640625" style="91"/>
    <col min="6893" max="6893" width="6" style="91" customWidth="1"/>
    <col min="6894" max="6894" width="18.33203125" style="91" customWidth="1"/>
    <col min="6895" max="6895" width="9.1640625" style="91" customWidth="1"/>
    <col min="6896" max="6896" width="9" style="91" customWidth="1"/>
    <col min="6897" max="6897" width="7.6640625" style="91" customWidth="1"/>
    <col min="6898" max="6898" width="8.83203125" style="91" customWidth="1"/>
    <col min="6899" max="6899" width="7.1640625" style="91" customWidth="1"/>
    <col min="6900" max="6900" width="9.5" style="91" customWidth="1"/>
    <col min="6901" max="6912" width="16.1640625" style="91"/>
    <col min="6913" max="6913" width="13.33203125" style="91" customWidth="1"/>
    <col min="6914" max="6914" width="17.1640625" style="91" customWidth="1"/>
    <col min="6915" max="6915" width="7.83203125" style="91" customWidth="1"/>
    <col min="6916" max="6916" width="7.5" style="91" customWidth="1"/>
    <col min="6917" max="6918" width="6.83203125" style="91" customWidth="1"/>
    <col min="6919" max="6919" width="7.1640625" style="91" customWidth="1"/>
    <col min="6920" max="6920" width="8" style="91" customWidth="1"/>
    <col min="6921" max="6921" width="7.1640625" style="91" customWidth="1"/>
    <col min="6922" max="6922" width="6.83203125" style="91" customWidth="1"/>
    <col min="6923" max="6924" width="7.5" style="91" customWidth="1"/>
    <col min="6925" max="6925" width="7.6640625" style="91" customWidth="1"/>
    <col min="6926" max="6927" width="8.6640625" style="91" customWidth="1"/>
    <col min="6928" max="7148" width="16.1640625" style="91"/>
    <col min="7149" max="7149" width="6" style="91" customWidth="1"/>
    <col min="7150" max="7150" width="18.33203125" style="91" customWidth="1"/>
    <col min="7151" max="7151" width="9.1640625" style="91" customWidth="1"/>
    <col min="7152" max="7152" width="9" style="91" customWidth="1"/>
    <col min="7153" max="7153" width="7.6640625" style="91" customWidth="1"/>
    <col min="7154" max="7154" width="8.83203125" style="91" customWidth="1"/>
    <col min="7155" max="7155" width="7.1640625" style="91" customWidth="1"/>
    <col min="7156" max="7156" width="9.5" style="91" customWidth="1"/>
    <col min="7157" max="7168" width="16.1640625" style="91"/>
    <col min="7169" max="7169" width="13.33203125" style="91" customWidth="1"/>
    <col min="7170" max="7170" width="17.1640625" style="91" customWidth="1"/>
    <col min="7171" max="7171" width="7.83203125" style="91" customWidth="1"/>
    <col min="7172" max="7172" width="7.5" style="91" customWidth="1"/>
    <col min="7173" max="7174" width="6.83203125" style="91" customWidth="1"/>
    <col min="7175" max="7175" width="7.1640625" style="91" customWidth="1"/>
    <col min="7176" max="7176" width="8" style="91" customWidth="1"/>
    <col min="7177" max="7177" width="7.1640625" style="91" customWidth="1"/>
    <col min="7178" max="7178" width="6.83203125" style="91" customWidth="1"/>
    <col min="7179" max="7180" width="7.5" style="91" customWidth="1"/>
    <col min="7181" max="7181" width="7.6640625" style="91" customWidth="1"/>
    <col min="7182" max="7183" width="8.6640625" style="91" customWidth="1"/>
    <col min="7184" max="7404" width="16.1640625" style="91"/>
    <col min="7405" max="7405" width="6" style="91" customWidth="1"/>
    <col min="7406" max="7406" width="18.33203125" style="91" customWidth="1"/>
    <col min="7407" max="7407" width="9.1640625" style="91" customWidth="1"/>
    <col min="7408" max="7408" width="9" style="91" customWidth="1"/>
    <col min="7409" max="7409" width="7.6640625" style="91" customWidth="1"/>
    <col min="7410" max="7410" width="8.83203125" style="91" customWidth="1"/>
    <col min="7411" max="7411" width="7.1640625" style="91" customWidth="1"/>
    <col min="7412" max="7412" width="9.5" style="91" customWidth="1"/>
    <col min="7413" max="7424" width="16.1640625" style="91"/>
    <col min="7425" max="7425" width="13.33203125" style="91" customWidth="1"/>
    <col min="7426" max="7426" width="17.1640625" style="91" customWidth="1"/>
    <col min="7427" max="7427" width="7.83203125" style="91" customWidth="1"/>
    <col min="7428" max="7428" width="7.5" style="91" customWidth="1"/>
    <col min="7429" max="7430" width="6.83203125" style="91" customWidth="1"/>
    <col min="7431" max="7431" width="7.1640625" style="91" customWidth="1"/>
    <col min="7432" max="7432" width="8" style="91" customWidth="1"/>
    <col min="7433" max="7433" width="7.1640625" style="91" customWidth="1"/>
    <col min="7434" max="7434" width="6.83203125" style="91" customWidth="1"/>
    <col min="7435" max="7436" width="7.5" style="91" customWidth="1"/>
    <col min="7437" max="7437" width="7.6640625" style="91" customWidth="1"/>
    <col min="7438" max="7439" width="8.6640625" style="91" customWidth="1"/>
    <col min="7440" max="7660" width="16.1640625" style="91"/>
    <col min="7661" max="7661" width="6" style="91" customWidth="1"/>
    <col min="7662" max="7662" width="18.33203125" style="91" customWidth="1"/>
    <col min="7663" max="7663" width="9.1640625" style="91" customWidth="1"/>
    <col min="7664" max="7664" width="9" style="91" customWidth="1"/>
    <col min="7665" max="7665" width="7.6640625" style="91" customWidth="1"/>
    <col min="7666" max="7666" width="8.83203125" style="91" customWidth="1"/>
    <col min="7667" max="7667" width="7.1640625" style="91" customWidth="1"/>
    <col min="7668" max="7668" width="9.5" style="91" customWidth="1"/>
    <col min="7669" max="7680" width="16.1640625" style="91"/>
    <col min="7681" max="7681" width="13.33203125" style="91" customWidth="1"/>
    <col min="7682" max="7682" width="17.1640625" style="91" customWidth="1"/>
    <col min="7683" max="7683" width="7.83203125" style="91" customWidth="1"/>
    <col min="7684" max="7684" width="7.5" style="91" customWidth="1"/>
    <col min="7685" max="7686" width="6.83203125" style="91" customWidth="1"/>
    <col min="7687" max="7687" width="7.1640625" style="91" customWidth="1"/>
    <col min="7688" max="7688" width="8" style="91" customWidth="1"/>
    <col min="7689" max="7689" width="7.1640625" style="91" customWidth="1"/>
    <col min="7690" max="7690" width="6.83203125" style="91" customWidth="1"/>
    <col min="7691" max="7692" width="7.5" style="91" customWidth="1"/>
    <col min="7693" max="7693" width="7.6640625" style="91" customWidth="1"/>
    <col min="7694" max="7695" width="8.6640625" style="91" customWidth="1"/>
    <col min="7696" max="7916" width="16.1640625" style="91"/>
    <col min="7917" max="7917" width="6" style="91" customWidth="1"/>
    <col min="7918" max="7918" width="18.33203125" style="91" customWidth="1"/>
    <col min="7919" max="7919" width="9.1640625" style="91" customWidth="1"/>
    <col min="7920" max="7920" width="9" style="91" customWidth="1"/>
    <col min="7921" max="7921" width="7.6640625" style="91" customWidth="1"/>
    <col min="7922" max="7922" width="8.83203125" style="91" customWidth="1"/>
    <col min="7923" max="7923" width="7.1640625" style="91" customWidth="1"/>
    <col min="7924" max="7924" width="9.5" style="91" customWidth="1"/>
    <col min="7925" max="7936" width="16.1640625" style="91"/>
    <col min="7937" max="7937" width="13.33203125" style="91" customWidth="1"/>
    <col min="7938" max="7938" width="17.1640625" style="91" customWidth="1"/>
    <col min="7939" max="7939" width="7.83203125" style="91" customWidth="1"/>
    <col min="7940" max="7940" width="7.5" style="91" customWidth="1"/>
    <col min="7941" max="7942" width="6.83203125" style="91" customWidth="1"/>
    <col min="7943" max="7943" width="7.1640625" style="91" customWidth="1"/>
    <col min="7944" max="7944" width="8" style="91" customWidth="1"/>
    <col min="7945" max="7945" width="7.1640625" style="91" customWidth="1"/>
    <col min="7946" max="7946" width="6.83203125" style="91" customWidth="1"/>
    <col min="7947" max="7948" width="7.5" style="91" customWidth="1"/>
    <col min="7949" max="7949" width="7.6640625" style="91" customWidth="1"/>
    <col min="7950" max="7951" width="8.6640625" style="91" customWidth="1"/>
    <col min="7952" max="8172" width="16.1640625" style="91"/>
    <col min="8173" max="8173" width="6" style="91" customWidth="1"/>
    <col min="8174" max="8174" width="18.33203125" style="91" customWidth="1"/>
    <col min="8175" max="8175" width="9.1640625" style="91" customWidth="1"/>
    <col min="8176" max="8176" width="9" style="91" customWidth="1"/>
    <col min="8177" max="8177" width="7.6640625" style="91" customWidth="1"/>
    <col min="8178" max="8178" width="8.83203125" style="91" customWidth="1"/>
    <col min="8179" max="8179" width="7.1640625" style="91" customWidth="1"/>
    <col min="8180" max="8180" width="9.5" style="91" customWidth="1"/>
    <col min="8181" max="8192" width="16.1640625" style="91"/>
    <col min="8193" max="8193" width="13.33203125" style="91" customWidth="1"/>
    <col min="8194" max="8194" width="17.1640625" style="91" customWidth="1"/>
    <col min="8195" max="8195" width="7.83203125" style="91" customWidth="1"/>
    <col min="8196" max="8196" width="7.5" style="91" customWidth="1"/>
    <col min="8197" max="8198" width="6.83203125" style="91" customWidth="1"/>
    <col min="8199" max="8199" width="7.1640625" style="91" customWidth="1"/>
    <col min="8200" max="8200" width="8" style="91" customWidth="1"/>
    <col min="8201" max="8201" width="7.1640625" style="91" customWidth="1"/>
    <col min="8202" max="8202" width="6.83203125" style="91" customWidth="1"/>
    <col min="8203" max="8204" width="7.5" style="91" customWidth="1"/>
    <col min="8205" max="8205" width="7.6640625" style="91" customWidth="1"/>
    <col min="8206" max="8207" width="8.6640625" style="91" customWidth="1"/>
    <col min="8208" max="8428" width="16.1640625" style="91"/>
    <col min="8429" max="8429" width="6" style="91" customWidth="1"/>
    <col min="8430" max="8430" width="18.33203125" style="91" customWidth="1"/>
    <col min="8431" max="8431" width="9.1640625" style="91" customWidth="1"/>
    <col min="8432" max="8432" width="9" style="91" customWidth="1"/>
    <col min="8433" max="8433" width="7.6640625" style="91" customWidth="1"/>
    <col min="8434" max="8434" width="8.83203125" style="91" customWidth="1"/>
    <col min="8435" max="8435" width="7.1640625" style="91" customWidth="1"/>
    <col min="8436" max="8436" width="9.5" style="91" customWidth="1"/>
    <col min="8437" max="8448" width="16.1640625" style="91"/>
    <col min="8449" max="8449" width="13.33203125" style="91" customWidth="1"/>
    <col min="8450" max="8450" width="17.1640625" style="91" customWidth="1"/>
    <col min="8451" max="8451" width="7.83203125" style="91" customWidth="1"/>
    <col min="8452" max="8452" width="7.5" style="91" customWidth="1"/>
    <col min="8453" max="8454" width="6.83203125" style="91" customWidth="1"/>
    <col min="8455" max="8455" width="7.1640625" style="91" customWidth="1"/>
    <col min="8456" max="8456" width="8" style="91" customWidth="1"/>
    <col min="8457" max="8457" width="7.1640625" style="91" customWidth="1"/>
    <col min="8458" max="8458" width="6.83203125" style="91" customWidth="1"/>
    <col min="8459" max="8460" width="7.5" style="91" customWidth="1"/>
    <col min="8461" max="8461" width="7.6640625" style="91" customWidth="1"/>
    <col min="8462" max="8463" width="8.6640625" style="91" customWidth="1"/>
    <col min="8464" max="8684" width="16.1640625" style="91"/>
    <col min="8685" max="8685" width="6" style="91" customWidth="1"/>
    <col min="8686" max="8686" width="18.33203125" style="91" customWidth="1"/>
    <col min="8687" max="8687" width="9.1640625" style="91" customWidth="1"/>
    <col min="8688" max="8688" width="9" style="91" customWidth="1"/>
    <col min="8689" max="8689" width="7.6640625" style="91" customWidth="1"/>
    <col min="8690" max="8690" width="8.83203125" style="91" customWidth="1"/>
    <col min="8691" max="8691" width="7.1640625" style="91" customWidth="1"/>
    <col min="8692" max="8692" width="9.5" style="91" customWidth="1"/>
    <col min="8693" max="8704" width="16.1640625" style="91"/>
    <col min="8705" max="8705" width="13.33203125" style="91" customWidth="1"/>
    <col min="8706" max="8706" width="17.1640625" style="91" customWidth="1"/>
    <col min="8707" max="8707" width="7.83203125" style="91" customWidth="1"/>
    <col min="8708" max="8708" width="7.5" style="91" customWidth="1"/>
    <col min="8709" max="8710" width="6.83203125" style="91" customWidth="1"/>
    <col min="8711" max="8711" width="7.1640625" style="91" customWidth="1"/>
    <col min="8712" max="8712" width="8" style="91" customWidth="1"/>
    <col min="8713" max="8713" width="7.1640625" style="91" customWidth="1"/>
    <col min="8714" max="8714" width="6.83203125" style="91" customWidth="1"/>
    <col min="8715" max="8716" width="7.5" style="91" customWidth="1"/>
    <col min="8717" max="8717" width="7.6640625" style="91" customWidth="1"/>
    <col min="8718" max="8719" width="8.6640625" style="91" customWidth="1"/>
    <col min="8720" max="8940" width="16.1640625" style="91"/>
    <col min="8941" max="8941" width="6" style="91" customWidth="1"/>
    <col min="8942" max="8942" width="18.33203125" style="91" customWidth="1"/>
    <col min="8943" max="8943" width="9.1640625" style="91" customWidth="1"/>
    <col min="8944" max="8944" width="9" style="91" customWidth="1"/>
    <col min="8945" max="8945" width="7.6640625" style="91" customWidth="1"/>
    <col min="8946" max="8946" width="8.83203125" style="91" customWidth="1"/>
    <col min="8947" max="8947" width="7.1640625" style="91" customWidth="1"/>
    <col min="8948" max="8948" width="9.5" style="91" customWidth="1"/>
    <col min="8949" max="8960" width="16.1640625" style="91"/>
    <col min="8961" max="8961" width="13.33203125" style="91" customWidth="1"/>
    <col min="8962" max="8962" width="17.1640625" style="91" customWidth="1"/>
    <col min="8963" max="8963" width="7.83203125" style="91" customWidth="1"/>
    <col min="8964" max="8964" width="7.5" style="91" customWidth="1"/>
    <col min="8965" max="8966" width="6.83203125" style="91" customWidth="1"/>
    <col min="8967" max="8967" width="7.1640625" style="91" customWidth="1"/>
    <col min="8968" max="8968" width="8" style="91" customWidth="1"/>
    <col min="8969" max="8969" width="7.1640625" style="91" customWidth="1"/>
    <col min="8970" max="8970" width="6.83203125" style="91" customWidth="1"/>
    <col min="8971" max="8972" width="7.5" style="91" customWidth="1"/>
    <col min="8973" max="8973" width="7.6640625" style="91" customWidth="1"/>
    <col min="8974" max="8975" width="8.6640625" style="91" customWidth="1"/>
    <col min="8976" max="9196" width="16.1640625" style="91"/>
    <col min="9197" max="9197" width="6" style="91" customWidth="1"/>
    <col min="9198" max="9198" width="18.33203125" style="91" customWidth="1"/>
    <col min="9199" max="9199" width="9.1640625" style="91" customWidth="1"/>
    <col min="9200" max="9200" width="9" style="91" customWidth="1"/>
    <col min="9201" max="9201" width="7.6640625" style="91" customWidth="1"/>
    <col min="9202" max="9202" width="8.83203125" style="91" customWidth="1"/>
    <col min="9203" max="9203" width="7.1640625" style="91" customWidth="1"/>
    <col min="9204" max="9204" width="9.5" style="91" customWidth="1"/>
    <col min="9205" max="9216" width="16.1640625" style="91"/>
    <col min="9217" max="9217" width="13.33203125" style="91" customWidth="1"/>
    <col min="9218" max="9218" width="17.1640625" style="91" customWidth="1"/>
    <col min="9219" max="9219" width="7.83203125" style="91" customWidth="1"/>
    <col min="9220" max="9220" width="7.5" style="91" customWidth="1"/>
    <col min="9221" max="9222" width="6.83203125" style="91" customWidth="1"/>
    <col min="9223" max="9223" width="7.1640625" style="91" customWidth="1"/>
    <col min="9224" max="9224" width="8" style="91" customWidth="1"/>
    <col min="9225" max="9225" width="7.1640625" style="91" customWidth="1"/>
    <col min="9226" max="9226" width="6.83203125" style="91" customWidth="1"/>
    <col min="9227" max="9228" width="7.5" style="91" customWidth="1"/>
    <col min="9229" max="9229" width="7.6640625" style="91" customWidth="1"/>
    <col min="9230" max="9231" width="8.6640625" style="91" customWidth="1"/>
    <col min="9232" max="9452" width="16.1640625" style="91"/>
    <col min="9453" max="9453" width="6" style="91" customWidth="1"/>
    <col min="9454" max="9454" width="18.33203125" style="91" customWidth="1"/>
    <col min="9455" max="9455" width="9.1640625" style="91" customWidth="1"/>
    <col min="9456" max="9456" width="9" style="91" customWidth="1"/>
    <col min="9457" max="9457" width="7.6640625" style="91" customWidth="1"/>
    <col min="9458" max="9458" width="8.83203125" style="91" customWidth="1"/>
    <col min="9459" max="9459" width="7.1640625" style="91" customWidth="1"/>
    <col min="9460" max="9460" width="9.5" style="91" customWidth="1"/>
    <col min="9461" max="9472" width="16.1640625" style="91"/>
    <col min="9473" max="9473" width="13.33203125" style="91" customWidth="1"/>
    <col min="9474" max="9474" width="17.1640625" style="91" customWidth="1"/>
    <col min="9475" max="9475" width="7.83203125" style="91" customWidth="1"/>
    <col min="9476" max="9476" width="7.5" style="91" customWidth="1"/>
    <col min="9477" max="9478" width="6.83203125" style="91" customWidth="1"/>
    <col min="9479" max="9479" width="7.1640625" style="91" customWidth="1"/>
    <col min="9480" max="9480" width="8" style="91" customWidth="1"/>
    <col min="9481" max="9481" width="7.1640625" style="91" customWidth="1"/>
    <col min="9482" max="9482" width="6.83203125" style="91" customWidth="1"/>
    <col min="9483" max="9484" width="7.5" style="91" customWidth="1"/>
    <col min="9485" max="9485" width="7.6640625" style="91" customWidth="1"/>
    <col min="9486" max="9487" width="8.6640625" style="91" customWidth="1"/>
    <col min="9488" max="9708" width="16.1640625" style="91"/>
    <col min="9709" max="9709" width="6" style="91" customWidth="1"/>
    <col min="9710" max="9710" width="18.33203125" style="91" customWidth="1"/>
    <col min="9711" max="9711" width="9.1640625" style="91" customWidth="1"/>
    <col min="9712" max="9712" width="9" style="91" customWidth="1"/>
    <col min="9713" max="9713" width="7.6640625" style="91" customWidth="1"/>
    <col min="9714" max="9714" width="8.83203125" style="91" customWidth="1"/>
    <col min="9715" max="9715" width="7.1640625" style="91" customWidth="1"/>
    <col min="9716" max="9716" width="9.5" style="91" customWidth="1"/>
    <col min="9717" max="9728" width="16.1640625" style="91"/>
    <col min="9729" max="9729" width="13.33203125" style="91" customWidth="1"/>
    <col min="9730" max="9730" width="17.1640625" style="91" customWidth="1"/>
    <col min="9731" max="9731" width="7.83203125" style="91" customWidth="1"/>
    <col min="9732" max="9732" width="7.5" style="91" customWidth="1"/>
    <col min="9733" max="9734" width="6.83203125" style="91" customWidth="1"/>
    <col min="9735" max="9735" width="7.1640625" style="91" customWidth="1"/>
    <col min="9736" max="9736" width="8" style="91" customWidth="1"/>
    <col min="9737" max="9737" width="7.1640625" style="91" customWidth="1"/>
    <col min="9738" max="9738" width="6.83203125" style="91" customWidth="1"/>
    <col min="9739" max="9740" width="7.5" style="91" customWidth="1"/>
    <col min="9741" max="9741" width="7.6640625" style="91" customWidth="1"/>
    <col min="9742" max="9743" width="8.6640625" style="91" customWidth="1"/>
    <col min="9744" max="9964" width="16.1640625" style="91"/>
    <col min="9965" max="9965" width="6" style="91" customWidth="1"/>
    <col min="9966" max="9966" width="18.33203125" style="91" customWidth="1"/>
    <col min="9967" max="9967" width="9.1640625" style="91" customWidth="1"/>
    <col min="9968" max="9968" width="9" style="91" customWidth="1"/>
    <col min="9969" max="9969" width="7.6640625" style="91" customWidth="1"/>
    <col min="9970" max="9970" width="8.83203125" style="91" customWidth="1"/>
    <col min="9971" max="9971" width="7.1640625" style="91" customWidth="1"/>
    <col min="9972" max="9972" width="9.5" style="91" customWidth="1"/>
    <col min="9973" max="9984" width="16.1640625" style="91"/>
    <col min="9985" max="9985" width="13.33203125" style="91" customWidth="1"/>
    <col min="9986" max="9986" width="17.1640625" style="91" customWidth="1"/>
    <col min="9987" max="9987" width="7.83203125" style="91" customWidth="1"/>
    <col min="9988" max="9988" width="7.5" style="91" customWidth="1"/>
    <col min="9989" max="9990" width="6.83203125" style="91" customWidth="1"/>
    <col min="9991" max="9991" width="7.1640625" style="91" customWidth="1"/>
    <col min="9992" max="9992" width="8" style="91" customWidth="1"/>
    <col min="9993" max="9993" width="7.1640625" style="91" customWidth="1"/>
    <col min="9994" max="9994" width="6.83203125" style="91" customWidth="1"/>
    <col min="9995" max="9996" width="7.5" style="91" customWidth="1"/>
    <col min="9997" max="9997" width="7.6640625" style="91" customWidth="1"/>
    <col min="9998" max="9999" width="8.6640625" style="91" customWidth="1"/>
    <col min="10000" max="10220" width="16.1640625" style="91"/>
    <col min="10221" max="10221" width="6" style="91" customWidth="1"/>
    <col min="10222" max="10222" width="18.33203125" style="91" customWidth="1"/>
    <col min="10223" max="10223" width="9.1640625" style="91" customWidth="1"/>
    <col min="10224" max="10224" width="9" style="91" customWidth="1"/>
    <col min="10225" max="10225" width="7.6640625" style="91" customWidth="1"/>
    <col min="10226" max="10226" width="8.83203125" style="91" customWidth="1"/>
    <col min="10227" max="10227" width="7.1640625" style="91" customWidth="1"/>
    <col min="10228" max="10228" width="9.5" style="91" customWidth="1"/>
    <col min="10229" max="10240" width="16.1640625" style="91"/>
    <col min="10241" max="10241" width="13.33203125" style="91" customWidth="1"/>
    <col min="10242" max="10242" width="17.1640625" style="91" customWidth="1"/>
    <col min="10243" max="10243" width="7.83203125" style="91" customWidth="1"/>
    <col min="10244" max="10244" width="7.5" style="91" customWidth="1"/>
    <col min="10245" max="10246" width="6.83203125" style="91" customWidth="1"/>
    <col min="10247" max="10247" width="7.1640625" style="91" customWidth="1"/>
    <col min="10248" max="10248" width="8" style="91" customWidth="1"/>
    <col min="10249" max="10249" width="7.1640625" style="91" customWidth="1"/>
    <col min="10250" max="10250" width="6.83203125" style="91" customWidth="1"/>
    <col min="10251" max="10252" width="7.5" style="91" customWidth="1"/>
    <col min="10253" max="10253" width="7.6640625" style="91" customWidth="1"/>
    <col min="10254" max="10255" width="8.6640625" style="91" customWidth="1"/>
    <col min="10256" max="10476" width="16.1640625" style="91"/>
    <col min="10477" max="10477" width="6" style="91" customWidth="1"/>
    <col min="10478" max="10478" width="18.33203125" style="91" customWidth="1"/>
    <col min="10479" max="10479" width="9.1640625" style="91" customWidth="1"/>
    <col min="10480" max="10480" width="9" style="91" customWidth="1"/>
    <col min="10481" max="10481" width="7.6640625" style="91" customWidth="1"/>
    <col min="10482" max="10482" width="8.83203125" style="91" customWidth="1"/>
    <col min="10483" max="10483" width="7.1640625" style="91" customWidth="1"/>
    <col min="10484" max="10484" width="9.5" style="91" customWidth="1"/>
    <col min="10485" max="10496" width="16.1640625" style="91"/>
    <col min="10497" max="10497" width="13.33203125" style="91" customWidth="1"/>
    <col min="10498" max="10498" width="17.1640625" style="91" customWidth="1"/>
    <col min="10499" max="10499" width="7.83203125" style="91" customWidth="1"/>
    <col min="10500" max="10500" width="7.5" style="91" customWidth="1"/>
    <col min="10501" max="10502" width="6.83203125" style="91" customWidth="1"/>
    <col min="10503" max="10503" width="7.1640625" style="91" customWidth="1"/>
    <col min="10504" max="10504" width="8" style="91" customWidth="1"/>
    <col min="10505" max="10505" width="7.1640625" style="91" customWidth="1"/>
    <col min="10506" max="10506" width="6.83203125" style="91" customWidth="1"/>
    <col min="10507" max="10508" width="7.5" style="91" customWidth="1"/>
    <col min="10509" max="10509" width="7.6640625" style="91" customWidth="1"/>
    <col min="10510" max="10511" width="8.6640625" style="91" customWidth="1"/>
    <col min="10512" max="10732" width="16.1640625" style="91"/>
    <col min="10733" max="10733" width="6" style="91" customWidth="1"/>
    <col min="10734" max="10734" width="18.33203125" style="91" customWidth="1"/>
    <col min="10735" max="10735" width="9.1640625" style="91" customWidth="1"/>
    <col min="10736" max="10736" width="9" style="91" customWidth="1"/>
    <col min="10737" max="10737" width="7.6640625" style="91" customWidth="1"/>
    <col min="10738" max="10738" width="8.83203125" style="91" customWidth="1"/>
    <col min="10739" max="10739" width="7.1640625" style="91" customWidth="1"/>
    <col min="10740" max="10740" width="9.5" style="91" customWidth="1"/>
    <col min="10741" max="10752" width="16.1640625" style="91"/>
    <col min="10753" max="10753" width="13.33203125" style="91" customWidth="1"/>
    <col min="10754" max="10754" width="17.1640625" style="91" customWidth="1"/>
    <col min="10755" max="10755" width="7.83203125" style="91" customWidth="1"/>
    <col min="10756" max="10756" width="7.5" style="91" customWidth="1"/>
    <col min="10757" max="10758" width="6.83203125" style="91" customWidth="1"/>
    <col min="10759" max="10759" width="7.1640625" style="91" customWidth="1"/>
    <col min="10760" max="10760" width="8" style="91" customWidth="1"/>
    <col min="10761" max="10761" width="7.1640625" style="91" customWidth="1"/>
    <col min="10762" max="10762" width="6.83203125" style="91" customWidth="1"/>
    <col min="10763" max="10764" width="7.5" style="91" customWidth="1"/>
    <col min="10765" max="10765" width="7.6640625" style="91" customWidth="1"/>
    <col min="10766" max="10767" width="8.6640625" style="91" customWidth="1"/>
    <col min="10768" max="10988" width="16.1640625" style="91"/>
    <col min="10989" max="10989" width="6" style="91" customWidth="1"/>
    <col min="10990" max="10990" width="18.33203125" style="91" customWidth="1"/>
    <col min="10991" max="10991" width="9.1640625" style="91" customWidth="1"/>
    <col min="10992" max="10992" width="9" style="91" customWidth="1"/>
    <col min="10993" max="10993" width="7.6640625" style="91" customWidth="1"/>
    <col min="10994" max="10994" width="8.83203125" style="91" customWidth="1"/>
    <col min="10995" max="10995" width="7.1640625" style="91" customWidth="1"/>
    <col min="10996" max="10996" width="9.5" style="91" customWidth="1"/>
    <col min="10997" max="11008" width="16.1640625" style="91"/>
    <col min="11009" max="11009" width="13.33203125" style="91" customWidth="1"/>
    <col min="11010" max="11010" width="17.1640625" style="91" customWidth="1"/>
    <col min="11011" max="11011" width="7.83203125" style="91" customWidth="1"/>
    <col min="11012" max="11012" width="7.5" style="91" customWidth="1"/>
    <col min="11013" max="11014" width="6.83203125" style="91" customWidth="1"/>
    <col min="11015" max="11015" width="7.1640625" style="91" customWidth="1"/>
    <col min="11016" max="11016" width="8" style="91" customWidth="1"/>
    <col min="11017" max="11017" width="7.1640625" style="91" customWidth="1"/>
    <col min="11018" max="11018" width="6.83203125" style="91" customWidth="1"/>
    <col min="11019" max="11020" width="7.5" style="91" customWidth="1"/>
    <col min="11021" max="11021" width="7.6640625" style="91" customWidth="1"/>
    <col min="11022" max="11023" width="8.6640625" style="91" customWidth="1"/>
    <col min="11024" max="11244" width="16.1640625" style="91"/>
    <col min="11245" max="11245" width="6" style="91" customWidth="1"/>
    <col min="11246" max="11246" width="18.33203125" style="91" customWidth="1"/>
    <col min="11247" max="11247" width="9.1640625" style="91" customWidth="1"/>
    <col min="11248" max="11248" width="9" style="91" customWidth="1"/>
    <col min="11249" max="11249" width="7.6640625" style="91" customWidth="1"/>
    <col min="11250" max="11250" width="8.83203125" style="91" customWidth="1"/>
    <col min="11251" max="11251" width="7.1640625" style="91" customWidth="1"/>
    <col min="11252" max="11252" width="9.5" style="91" customWidth="1"/>
    <col min="11253" max="11264" width="16.1640625" style="91"/>
    <col min="11265" max="11265" width="13.33203125" style="91" customWidth="1"/>
    <col min="11266" max="11266" width="17.1640625" style="91" customWidth="1"/>
    <col min="11267" max="11267" width="7.83203125" style="91" customWidth="1"/>
    <col min="11268" max="11268" width="7.5" style="91" customWidth="1"/>
    <col min="11269" max="11270" width="6.83203125" style="91" customWidth="1"/>
    <col min="11271" max="11271" width="7.1640625" style="91" customWidth="1"/>
    <col min="11272" max="11272" width="8" style="91" customWidth="1"/>
    <col min="11273" max="11273" width="7.1640625" style="91" customWidth="1"/>
    <col min="11274" max="11274" width="6.83203125" style="91" customWidth="1"/>
    <col min="11275" max="11276" width="7.5" style="91" customWidth="1"/>
    <col min="11277" max="11277" width="7.6640625" style="91" customWidth="1"/>
    <col min="11278" max="11279" width="8.6640625" style="91" customWidth="1"/>
    <col min="11280" max="11500" width="16.1640625" style="91"/>
    <col min="11501" max="11501" width="6" style="91" customWidth="1"/>
    <col min="11502" max="11502" width="18.33203125" style="91" customWidth="1"/>
    <col min="11503" max="11503" width="9.1640625" style="91" customWidth="1"/>
    <col min="11504" max="11504" width="9" style="91" customWidth="1"/>
    <col min="11505" max="11505" width="7.6640625" style="91" customWidth="1"/>
    <col min="11506" max="11506" width="8.83203125" style="91" customWidth="1"/>
    <col min="11507" max="11507" width="7.1640625" style="91" customWidth="1"/>
    <col min="11508" max="11508" width="9.5" style="91" customWidth="1"/>
    <col min="11509" max="11520" width="16.1640625" style="91"/>
    <col min="11521" max="11521" width="13.33203125" style="91" customWidth="1"/>
    <col min="11522" max="11522" width="17.1640625" style="91" customWidth="1"/>
    <col min="11523" max="11523" width="7.83203125" style="91" customWidth="1"/>
    <col min="11524" max="11524" width="7.5" style="91" customWidth="1"/>
    <col min="11525" max="11526" width="6.83203125" style="91" customWidth="1"/>
    <col min="11527" max="11527" width="7.1640625" style="91" customWidth="1"/>
    <col min="11528" max="11528" width="8" style="91" customWidth="1"/>
    <col min="11529" max="11529" width="7.1640625" style="91" customWidth="1"/>
    <col min="11530" max="11530" width="6.83203125" style="91" customWidth="1"/>
    <col min="11531" max="11532" width="7.5" style="91" customWidth="1"/>
    <col min="11533" max="11533" width="7.6640625" style="91" customWidth="1"/>
    <col min="11534" max="11535" width="8.6640625" style="91" customWidth="1"/>
    <col min="11536" max="11756" width="16.1640625" style="91"/>
    <col min="11757" max="11757" width="6" style="91" customWidth="1"/>
    <col min="11758" max="11758" width="18.33203125" style="91" customWidth="1"/>
    <col min="11759" max="11759" width="9.1640625" style="91" customWidth="1"/>
    <col min="11760" max="11760" width="9" style="91" customWidth="1"/>
    <col min="11761" max="11761" width="7.6640625" style="91" customWidth="1"/>
    <col min="11762" max="11762" width="8.83203125" style="91" customWidth="1"/>
    <col min="11763" max="11763" width="7.1640625" style="91" customWidth="1"/>
    <col min="11764" max="11764" width="9.5" style="91" customWidth="1"/>
    <col min="11765" max="11776" width="16.1640625" style="91"/>
    <col min="11777" max="11777" width="13.33203125" style="91" customWidth="1"/>
    <col min="11778" max="11778" width="17.1640625" style="91" customWidth="1"/>
    <col min="11779" max="11779" width="7.83203125" style="91" customWidth="1"/>
    <col min="11780" max="11780" width="7.5" style="91" customWidth="1"/>
    <col min="11781" max="11782" width="6.83203125" style="91" customWidth="1"/>
    <col min="11783" max="11783" width="7.1640625" style="91" customWidth="1"/>
    <col min="11784" max="11784" width="8" style="91" customWidth="1"/>
    <col min="11785" max="11785" width="7.1640625" style="91" customWidth="1"/>
    <col min="11786" max="11786" width="6.83203125" style="91" customWidth="1"/>
    <col min="11787" max="11788" width="7.5" style="91" customWidth="1"/>
    <col min="11789" max="11789" width="7.6640625" style="91" customWidth="1"/>
    <col min="11790" max="11791" width="8.6640625" style="91" customWidth="1"/>
    <col min="11792" max="12012" width="16.1640625" style="91"/>
    <col min="12013" max="12013" width="6" style="91" customWidth="1"/>
    <col min="12014" max="12014" width="18.33203125" style="91" customWidth="1"/>
    <col min="12015" max="12015" width="9.1640625" style="91" customWidth="1"/>
    <col min="12016" max="12016" width="9" style="91" customWidth="1"/>
    <col min="12017" max="12017" width="7.6640625" style="91" customWidth="1"/>
    <col min="12018" max="12018" width="8.83203125" style="91" customWidth="1"/>
    <col min="12019" max="12019" width="7.1640625" style="91" customWidth="1"/>
    <col min="12020" max="12020" width="9.5" style="91" customWidth="1"/>
    <col min="12021" max="12032" width="16.1640625" style="91"/>
    <col min="12033" max="12033" width="13.33203125" style="91" customWidth="1"/>
    <col min="12034" max="12034" width="17.1640625" style="91" customWidth="1"/>
    <col min="12035" max="12035" width="7.83203125" style="91" customWidth="1"/>
    <col min="12036" max="12036" width="7.5" style="91" customWidth="1"/>
    <col min="12037" max="12038" width="6.83203125" style="91" customWidth="1"/>
    <col min="12039" max="12039" width="7.1640625" style="91" customWidth="1"/>
    <col min="12040" max="12040" width="8" style="91" customWidth="1"/>
    <col min="12041" max="12041" width="7.1640625" style="91" customWidth="1"/>
    <col min="12042" max="12042" width="6.83203125" style="91" customWidth="1"/>
    <col min="12043" max="12044" width="7.5" style="91" customWidth="1"/>
    <col min="12045" max="12045" width="7.6640625" style="91" customWidth="1"/>
    <col min="12046" max="12047" width="8.6640625" style="91" customWidth="1"/>
    <col min="12048" max="12268" width="16.1640625" style="91"/>
    <col min="12269" max="12269" width="6" style="91" customWidth="1"/>
    <col min="12270" max="12270" width="18.33203125" style="91" customWidth="1"/>
    <col min="12271" max="12271" width="9.1640625" style="91" customWidth="1"/>
    <col min="12272" max="12272" width="9" style="91" customWidth="1"/>
    <col min="12273" max="12273" width="7.6640625" style="91" customWidth="1"/>
    <col min="12274" max="12274" width="8.83203125" style="91" customWidth="1"/>
    <col min="12275" max="12275" width="7.1640625" style="91" customWidth="1"/>
    <col min="12276" max="12276" width="9.5" style="91" customWidth="1"/>
    <col min="12277" max="12288" width="16.1640625" style="91"/>
    <col min="12289" max="12289" width="13.33203125" style="91" customWidth="1"/>
    <col min="12290" max="12290" width="17.1640625" style="91" customWidth="1"/>
    <col min="12291" max="12291" width="7.83203125" style="91" customWidth="1"/>
    <col min="12292" max="12292" width="7.5" style="91" customWidth="1"/>
    <col min="12293" max="12294" width="6.83203125" style="91" customWidth="1"/>
    <col min="12295" max="12295" width="7.1640625" style="91" customWidth="1"/>
    <col min="12296" max="12296" width="8" style="91" customWidth="1"/>
    <col min="12297" max="12297" width="7.1640625" style="91" customWidth="1"/>
    <col min="12298" max="12298" width="6.83203125" style="91" customWidth="1"/>
    <col min="12299" max="12300" width="7.5" style="91" customWidth="1"/>
    <col min="12301" max="12301" width="7.6640625" style="91" customWidth="1"/>
    <col min="12302" max="12303" width="8.6640625" style="91" customWidth="1"/>
    <col min="12304" max="12524" width="16.1640625" style="91"/>
    <col min="12525" max="12525" width="6" style="91" customWidth="1"/>
    <col min="12526" max="12526" width="18.33203125" style="91" customWidth="1"/>
    <col min="12527" max="12527" width="9.1640625" style="91" customWidth="1"/>
    <col min="12528" max="12528" width="9" style="91" customWidth="1"/>
    <col min="12529" max="12529" width="7.6640625" style="91" customWidth="1"/>
    <col min="12530" max="12530" width="8.83203125" style="91" customWidth="1"/>
    <col min="12531" max="12531" width="7.1640625" style="91" customWidth="1"/>
    <col min="12532" max="12532" width="9.5" style="91" customWidth="1"/>
    <col min="12533" max="12544" width="16.1640625" style="91"/>
    <col min="12545" max="12545" width="13.33203125" style="91" customWidth="1"/>
    <col min="12546" max="12546" width="17.1640625" style="91" customWidth="1"/>
    <col min="12547" max="12547" width="7.83203125" style="91" customWidth="1"/>
    <col min="12548" max="12548" width="7.5" style="91" customWidth="1"/>
    <col min="12549" max="12550" width="6.83203125" style="91" customWidth="1"/>
    <col min="12551" max="12551" width="7.1640625" style="91" customWidth="1"/>
    <col min="12552" max="12552" width="8" style="91" customWidth="1"/>
    <col min="12553" max="12553" width="7.1640625" style="91" customWidth="1"/>
    <col min="12554" max="12554" width="6.83203125" style="91" customWidth="1"/>
    <col min="12555" max="12556" width="7.5" style="91" customWidth="1"/>
    <col min="12557" max="12557" width="7.6640625" style="91" customWidth="1"/>
    <col min="12558" max="12559" width="8.6640625" style="91" customWidth="1"/>
    <col min="12560" max="12780" width="16.1640625" style="91"/>
    <col min="12781" max="12781" width="6" style="91" customWidth="1"/>
    <col min="12782" max="12782" width="18.33203125" style="91" customWidth="1"/>
    <col min="12783" max="12783" width="9.1640625" style="91" customWidth="1"/>
    <col min="12784" max="12784" width="9" style="91" customWidth="1"/>
    <col min="12785" max="12785" width="7.6640625" style="91" customWidth="1"/>
    <col min="12786" max="12786" width="8.83203125" style="91" customWidth="1"/>
    <col min="12787" max="12787" width="7.1640625" style="91" customWidth="1"/>
    <col min="12788" max="12788" width="9.5" style="91" customWidth="1"/>
    <col min="12789" max="12800" width="16.1640625" style="91"/>
    <col min="12801" max="12801" width="13.33203125" style="91" customWidth="1"/>
    <col min="12802" max="12802" width="17.1640625" style="91" customWidth="1"/>
    <col min="12803" max="12803" width="7.83203125" style="91" customWidth="1"/>
    <col min="12804" max="12804" width="7.5" style="91" customWidth="1"/>
    <col min="12805" max="12806" width="6.83203125" style="91" customWidth="1"/>
    <col min="12807" max="12807" width="7.1640625" style="91" customWidth="1"/>
    <col min="12808" max="12808" width="8" style="91" customWidth="1"/>
    <col min="12809" max="12809" width="7.1640625" style="91" customWidth="1"/>
    <col min="12810" max="12810" width="6.83203125" style="91" customWidth="1"/>
    <col min="12811" max="12812" width="7.5" style="91" customWidth="1"/>
    <col min="12813" max="12813" width="7.6640625" style="91" customWidth="1"/>
    <col min="12814" max="12815" width="8.6640625" style="91" customWidth="1"/>
    <col min="12816" max="13036" width="16.1640625" style="91"/>
    <col min="13037" max="13037" width="6" style="91" customWidth="1"/>
    <col min="13038" max="13038" width="18.33203125" style="91" customWidth="1"/>
    <col min="13039" max="13039" width="9.1640625" style="91" customWidth="1"/>
    <col min="13040" max="13040" width="9" style="91" customWidth="1"/>
    <col min="13041" max="13041" width="7.6640625" style="91" customWidth="1"/>
    <col min="13042" max="13042" width="8.83203125" style="91" customWidth="1"/>
    <col min="13043" max="13043" width="7.1640625" style="91" customWidth="1"/>
    <col min="13044" max="13044" width="9.5" style="91" customWidth="1"/>
    <col min="13045" max="13056" width="16.1640625" style="91"/>
    <col min="13057" max="13057" width="13.33203125" style="91" customWidth="1"/>
    <col min="13058" max="13058" width="17.1640625" style="91" customWidth="1"/>
    <col min="13059" max="13059" width="7.83203125" style="91" customWidth="1"/>
    <col min="13060" max="13060" width="7.5" style="91" customWidth="1"/>
    <col min="13061" max="13062" width="6.83203125" style="91" customWidth="1"/>
    <col min="13063" max="13063" width="7.1640625" style="91" customWidth="1"/>
    <col min="13064" max="13064" width="8" style="91" customWidth="1"/>
    <col min="13065" max="13065" width="7.1640625" style="91" customWidth="1"/>
    <col min="13066" max="13066" width="6.83203125" style="91" customWidth="1"/>
    <col min="13067" max="13068" width="7.5" style="91" customWidth="1"/>
    <col min="13069" max="13069" width="7.6640625" style="91" customWidth="1"/>
    <col min="13070" max="13071" width="8.6640625" style="91" customWidth="1"/>
    <col min="13072" max="13292" width="16.1640625" style="91"/>
    <col min="13293" max="13293" width="6" style="91" customWidth="1"/>
    <col min="13294" max="13294" width="18.33203125" style="91" customWidth="1"/>
    <col min="13295" max="13295" width="9.1640625" style="91" customWidth="1"/>
    <col min="13296" max="13296" width="9" style="91" customWidth="1"/>
    <col min="13297" max="13297" width="7.6640625" style="91" customWidth="1"/>
    <col min="13298" max="13298" width="8.83203125" style="91" customWidth="1"/>
    <col min="13299" max="13299" width="7.1640625" style="91" customWidth="1"/>
    <col min="13300" max="13300" width="9.5" style="91" customWidth="1"/>
    <col min="13301" max="13312" width="16.1640625" style="91"/>
    <col min="13313" max="13313" width="13.33203125" style="91" customWidth="1"/>
    <col min="13314" max="13314" width="17.1640625" style="91" customWidth="1"/>
    <col min="13315" max="13315" width="7.83203125" style="91" customWidth="1"/>
    <col min="13316" max="13316" width="7.5" style="91" customWidth="1"/>
    <col min="13317" max="13318" width="6.83203125" style="91" customWidth="1"/>
    <col min="13319" max="13319" width="7.1640625" style="91" customWidth="1"/>
    <col min="13320" max="13320" width="8" style="91" customWidth="1"/>
    <col min="13321" max="13321" width="7.1640625" style="91" customWidth="1"/>
    <col min="13322" max="13322" width="6.83203125" style="91" customWidth="1"/>
    <col min="13323" max="13324" width="7.5" style="91" customWidth="1"/>
    <col min="13325" max="13325" width="7.6640625" style="91" customWidth="1"/>
    <col min="13326" max="13327" width="8.6640625" style="91" customWidth="1"/>
    <col min="13328" max="13548" width="16.1640625" style="91"/>
    <col min="13549" max="13549" width="6" style="91" customWidth="1"/>
    <col min="13550" max="13550" width="18.33203125" style="91" customWidth="1"/>
    <col min="13551" max="13551" width="9.1640625" style="91" customWidth="1"/>
    <col min="13552" max="13552" width="9" style="91" customWidth="1"/>
    <col min="13553" max="13553" width="7.6640625" style="91" customWidth="1"/>
    <col min="13554" max="13554" width="8.83203125" style="91" customWidth="1"/>
    <col min="13555" max="13555" width="7.1640625" style="91" customWidth="1"/>
    <col min="13556" max="13556" width="9.5" style="91" customWidth="1"/>
    <col min="13557" max="13568" width="16.1640625" style="91"/>
    <col min="13569" max="13569" width="13.33203125" style="91" customWidth="1"/>
    <col min="13570" max="13570" width="17.1640625" style="91" customWidth="1"/>
    <col min="13571" max="13571" width="7.83203125" style="91" customWidth="1"/>
    <col min="13572" max="13572" width="7.5" style="91" customWidth="1"/>
    <col min="13573" max="13574" width="6.83203125" style="91" customWidth="1"/>
    <col min="13575" max="13575" width="7.1640625" style="91" customWidth="1"/>
    <col min="13576" max="13576" width="8" style="91" customWidth="1"/>
    <col min="13577" max="13577" width="7.1640625" style="91" customWidth="1"/>
    <col min="13578" max="13578" width="6.83203125" style="91" customWidth="1"/>
    <col min="13579" max="13580" width="7.5" style="91" customWidth="1"/>
    <col min="13581" max="13581" width="7.6640625" style="91" customWidth="1"/>
    <col min="13582" max="13583" width="8.6640625" style="91" customWidth="1"/>
    <col min="13584" max="13804" width="16.1640625" style="91"/>
    <col min="13805" max="13805" width="6" style="91" customWidth="1"/>
    <col min="13806" max="13806" width="18.33203125" style="91" customWidth="1"/>
    <col min="13807" max="13807" width="9.1640625" style="91" customWidth="1"/>
    <col min="13808" max="13808" width="9" style="91" customWidth="1"/>
    <col min="13809" max="13809" width="7.6640625" style="91" customWidth="1"/>
    <col min="13810" max="13810" width="8.83203125" style="91" customWidth="1"/>
    <col min="13811" max="13811" width="7.1640625" style="91" customWidth="1"/>
    <col min="13812" max="13812" width="9.5" style="91" customWidth="1"/>
    <col min="13813" max="13824" width="16.1640625" style="91"/>
    <col min="13825" max="13825" width="13.33203125" style="91" customWidth="1"/>
    <col min="13826" max="13826" width="17.1640625" style="91" customWidth="1"/>
    <col min="13827" max="13827" width="7.83203125" style="91" customWidth="1"/>
    <col min="13828" max="13828" width="7.5" style="91" customWidth="1"/>
    <col min="13829" max="13830" width="6.83203125" style="91" customWidth="1"/>
    <col min="13831" max="13831" width="7.1640625" style="91" customWidth="1"/>
    <col min="13832" max="13832" width="8" style="91" customWidth="1"/>
    <col min="13833" max="13833" width="7.1640625" style="91" customWidth="1"/>
    <col min="13834" max="13834" width="6.83203125" style="91" customWidth="1"/>
    <col min="13835" max="13836" width="7.5" style="91" customWidth="1"/>
    <col min="13837" max="13837" width="7.6640625" style="91" customWidth="1"/>
    <col min="13838" max="13839" width="8.6640625" style="91" customWidth="1"/>
    <col min="13840" max="14060" width="16.1640625" style="91"/>
    <col min="14061" max="14061" width="6" style="91" customWidth="1"/>
    <col min="14062" max="14062" width="18.33203125" style="91" customWidth="1"/>
    <col min="14063" max="14063" width="9.1640625" style="91" customWidth="1"/>
    <col min="14064" max="14064" width="9" style="91" customWidth="1"/>
    <col min="14065" max="14065" width="7.6640625" style="91" customWidth="1"/>
    <col min="14066" max="14066" width="8.83203125" style="91" customWidth="1"/>
    <col min="14067" max="14067" width="7.1640625" style="91" customWidth="1"/>
    <col min="14068" max="14068" width="9.5" style="91" customWidth="1"/>
    <col min="14069" max="14080" width="16.1640625" style="91"/>
    <col min="14081" max="14081" width="13.33203125" style="91" customWidth="1"/>
    <col min="14082" max="14082" width="17.1640625" style="91" customWidth="1"/>
    <col min="14083" max="14083" width="7.83203125" style="91" customWidth="1"/>
    <col min="14084" max="14084" width="7.5" style="91" customWidth="1"/>
    <col min="14085" max="14086" width="6.83203125" style="91" customWidth="1"/>
    <col min="14087" max="14087" width="7.1640625" style="91" customWidth="1"/>
    <col min="14088" max="14088" width="8" style="91" customWidth="1"/>
    <col min="14089" max="14089" width="7.1640625" style="91" customWidth="1"/>
    <col min="14090" max="14090" width="6.83203125" style="91" customWidth="1"/>
    <col min="14091" max="14092" width="7.5" style="91" customWidth="1"/>
    <col min="14093" max="14093" width="7.6640625" style="91" customWidth="1"/>
    <col min="14094" max="14095" width="8.6640625" style="91" customWidth="1"/>
    <col min="14096" max="14316" width="16.1640625" style="91"/>
    <col min="14317" max="14317" width="6" style="91" customWidth="1"/>
    <col min="14318" max="14318" width="18.33203125" style="91" customWidth="1"/>
    <col min="14319" max="14319" width="9.1640625" style="91" customWidth="1"/>
    <col min="14320" max="14320" width="9" style="91" customWidth="1"/>
    <col min="14321" max="14321" width="7.6640625" style="91" customWidth="1"/>
    <col min="14322" max="14322" width="8.83203125" style="91" customWidth="1"/>
    <col min="14323" max="14323" width="7.1640625" style="91" customWidth="1"/>
    <col min="14324" max="14324" width="9.5" style="91" customWidth="1"/>
    <col min="14325" max="14336" width="16.1640625" style="91"/>
    <col min="14337" max="14337" width="13.33203125" style="91" customWidth="1"/>
    <col min="14338" max="14338" width="17.1640625" style="91" customWidth="1"/>
    <col min="14339" max="14339" width="7.83203125" style="91" customWidth="1"/>
    <col min="14340" max="14340" width="7.5" style="91" customWidth="1"/>
    <col min="14341" max="14342" width="6.83203125" style="91" customWidth="1"/>
    <col min="14343" max="14343" width="7.1640625" style="91" customWidth="1"/>
    <col min="14344" max="14344" width="8" style="91" customWidth="1"/>
    <col min="14345" max="14345" width="7.1640625" style="91" customWidth="1"/>
    <col min="14346" max="14346" width="6.83203125" style="91" customWidth="1"/>
    <col min="14347" max="14348" width="7.5" style="91" customWidth="1"/>
    <col min="14349" max="14349" width="7.6640625" style="91" customWidth="1"/>
    <col min="14350" max="14351" width="8.6640625" style="91" customWidth="1"/>
    <col min="14352" max="14572" width="16.1640625" style="91"/>
    <col min="14573" max="14573" width="6" style="91" customWidth="1"/>
    <col min="14574" max="14574" width="18.33203125" style="91" customWidth="1"/>
    <col min="14575" max="14575" width="9.1640625" style="91" customWidth="1"/>
    <col min="14576" max="14576" width="9" style="91" customWidth="1"/>
    <col min="14577" max="14577" width="7.6640625" style="91" customWidth="1"/>
    <col min="14578" max="14578" width="8.83203125" style="91" customWidth="1"/>
    <col min="14579" max="14579" width="7.1640625" style="91" customWidth="1"/>
    <col min="14580" max="14580" width="9.5" style="91" customWidth="1"/>
    <col min="14581" max="14592" width="16.1640625" style="91"/>
    <col min="14593" max="14593" width="13.33203125" style="91" customWidth="1"/>
    <col min="14594" max="14594" width="17.1640625" style="91" customWidth="1"/>
    <col min="14595" max="14595" width="7.83203125" style="91" customWidth="1"/>
    <col min="14596" max="14596" width="7.5" style="91" customWidth="1"/>
    <col min="14597" max="14598" width="6.83203125" style="91" customWidth="1"/>
    <col min="14599" max="14599" width="7.1640625" style="91" customWidth="1"/>
    <col min="14600" max="14600" width="8" style="91" customWidth="1"/>
    <col min="14601" max="14601" width="7.1640625" style="91" customWidth="1"/>
    <col min="14602" max="14602" width="6.83203125" style="91" customWidth="1"/>
    <col min="14603" max="14604" width="7.5" style="91" customWidth="1"/>
    <col min="14605" max="14605" width="7.6640625" style="91" customWidth="1"/>
    <col min="14606" max="14607" width="8.6640625" style="91" customWidth="1"/>
    <col min="14608" max="14828" width="16.1640625" style="91"/>
    <col min="14829" max="14829" width="6" style="91" customWidth="1"/>
    <col min="14830" max="14830" width="18.33203125" style="91" customWidth="1"/>
    <col min="14831" max="14831" width="9.1640625" style="91" customWidth="1"/>
    <col min="14832" max="14832" width="9" style="91" customWidth="1"/>
    <col min="14833" max="14833" width="7.6640625" style="91" customWidth="1"/>
    <col min="14834" max="14834" width="8.83203125" style="91" customWidth="1"/>
    <col min="14835" max="14835" width="7.1640625" style="91" customWidth="1"/>
    <col min="14836" max="14836" width="9.5" style="91" customWidth="1"/>
    <col min="14837" max="14848" width="16.1640625" style="91"/>
    <col min="14849" max="14849" width="13.33203125" style="91" customWidth="1"/>
    <col min="14850" max="14850" width="17.1640625" style="91" customWidth="1"/>
    <col min="14851" max="14851" width="7.83203125" style="91" customWidth="1"/>
    <col min="14852" max="14852" width="7.5" style="91" customWidth="1"/>
    <col min="14853" max="14854" width="6.83203125" style="91" customWidth="1"/>
    <col min="14855" max="14855" width="7.1640625" style="91" customWidth="1"/>
    <col min="14856" max="14856" width="8" style="91" customWidth="1"/>
    <col min="14857" max="14857" width="7.1640625" style="91" customWidth="1"/>
    <col min="14858" max="14858" width="6.83203125" style="91" customWidth="1"/>
    <col min="14859" max="14860" width="7.5" style="91" customWidth="1"/>
    <col min="14861" max="14861" width="7.6640625" style="91" customWidth="1"/>
    <col min="14862" max="14863" width="8.6640625" style="91" customWidth="1"/>
    <col min="14864" max="15084" width="16.1640625" style="91"/>
    <col min="15085" max="15085" width="6" style="91" customWidth="1"/>
    <col min="15086" max="15086" width="18.33203125" style="91" customWidth="1"/>
    <col min="15087" max="15087" width="9.1640625" style="91" customWidth="1"/>
    <col min="15088" max="15088" width="9" style="91" customWidth="1"/>
    <col min="15089" max="15089" width="7.6640625" style="91" customWidth="1"/>
    <col min="15090" max="15090" width="8.83203125" style="91" customWidth="1"/>
    <col min="15091" max="15091" width="7.1640625" style="91" customWidth="1"/>
    <col min="15092" max="15092" width="9.5" style="91" customWidth="1"/>
    <col min="15093" max="15104" width="16.1640625" style="91"/>
    <col min="15105" max="15105" width="13.33203125" style="91" customWidth="1"/>
    <col min="15106" max="15106" width="17.1640625" style="91" customWidth="1"/>
    <col min="15107" max="15107" width="7.83203125" style="91" customWidth="1"/>
    <col min="15108" max="15108" width="7.5" style="91" customWidth="1"/>
    <col min="15109" max="15110" width="6.83203125" style="91" customWidth="1"/>
    <col min="15111" max="15111" width="7.1640625" style="91" customWidth="1"/>
    <col min="15112" max="15112" width="8" style="91" customWidth="1"/>
    <col min="15113" max="15113" width="7.1640625" style="91" customWidth="1"/>
    <col min="15114" max="15114" width="6.83203125" style="91" customWidth="1"/>
    <col min="15115" max="15116" width="7.5" style="91" customWidth="1"/>
    <col min="15117" max="15117" width="7.6640625" style="91" customWidth="1"/>
    <col min="15118" max="15119" width="8.6640625" style="91" customWidth="1"/>
    <col min="15120" max="15340" width="16.1640625" style="91"/>
    <col min="15341" max="15341" width="6" style="91" customWidth="1"/>
    <col min="15342" max="15342" width="18.33203125" style="91" customWidth="1"/>
    <col min="15343" max="15343" width="9.1640625" style="91" customWidth="1"/>
    <col min="15344" max="15344" width="9" style="91" customWidth="1"/>
    <col min="15345" max="15345" width="7.6640625" style="91" customWidth="1"/>
    <col min="15346" max="15346" width="8.83203125" style="91" customWidth="1"/>
    <col min="15347" max="15347" width="7.1640625" style="91" customWidth="1"/>
    <col min="15348" max="15348" width="9.5" style="91" customWidth="1"/>
    <col min="15349" max="15360" width="16.1640625" style="91"/>
    <col min="15361" max="15361" width="13.33203125" style="91" customWidth="1"/>
    <col min="15362" max="15362" width="17.1640625" style="91" customWidth="1"/>
    <col min="15363" max="15363" width="7.83203125" style="91" customWidth="1"/>
    <col min="15364" max="15364" width="7.5" style="91" customWidth="1"/>
    <col min="15365" max="15366" width="6.83203125" style="91" customWidth="1"/>
    <col min="15367" max="15367" width="7.1640625" style="91" customWidth="1"/>
    <col min="15368" max="15368" width="8" style="91" customWidth="1"/>
    <col min="15369" max="15369" width="7.1640625" style="91" customWidth="1"/>
    <col min="15370" max="15370" width="6.83203125" style="91" customWidth="1"/>
    <col min="15371" max="15372" width="7.5" style="91" customWidth="1"/>
    <col min="15373" max="15373" width="7.6640625" style="91" customWidth="1"/>
    <col min="15374" max="15375" width="8.6640625" style="91" customWidth="1"/>
    <col min="15376" max="15596" width="16.1640625" style="91"/>
    <col min="15597" max="15597" width="6" style="91" customWidth="1"/>
    <col min="15598" max="15598" width="18.33203125" style="91" customWidth="1"/>
    <col min="15599" max="15599" width="9.1640625" style="91" customWidth="1"/>
    <col min="15600" max="15600" width="9" style="91" customWidth="1"/>
    <col min="15601" max="15601" width="7.6640625" style="91" customWidth="1"/>
    <col min="15602" max="15602" width="8.83203125" style="91" customWidth="1"/>
    <col min="15603" max="15603" width="7.1640625" style="91" customWidth="1"/>
    <col min="15604" max="15604" width="9.5" style="91" customWidth="1"/>
    <col min="15605" max="15616" width="16.1640625" style="91"/>
    <col min="15617" max="15617" width="13.33203125" style="91" customWidth="1"/>
    <col min="15618" max="15618" width="17.1640625" style="91" customWidth="1"/>
    <col min="15619" max="15619" width="7.83203125" style="91" customWidth="1"/>
    <col min="15620" max="15620" width="7.5" style="91" customWidth="1"/>
    <col min="15621" max="15622" width="6.83203125" style="91" customWidth="1"/>
    <col min="15623" max="15623" width="7.1640625" style="91" customWidth="1"/>
    <col min="15624" max="15624" width="8" style="91" customWidth="1"/>
    <col min="15625" max="15625" width="7.1640625" style="91" customWidth="1"/>
    <col min="15626" max="15626" width="6.83203125" style="91" customWidth="1"/>
    <col min="15627" max="15628" width="7.5" style="91" customWidth="1"/>
    <col min="15629" max="15629" width="7.6640625" style="91" customWidth="1"/>
    <col min="15630" max="15631" width="8.6640625" style="91" customWidth="1"/>
    <col min="15632" max="15852" width="16.1640625" style="91"/>
    <col min="15853" max="15853" width="6" style="91" customWidth="1"/>
    <col min="15854" max="15854" width="18.33203125" style="91" customWidth="1"/>
    <col min="15855" max="15855" width="9.1640625" style="91" customWidth="1"/>
    <col min="15856" max="15856" width="9" style="91" customWidth="1"/>
    <col min="15857" max="15857" width="7.6640625" style="91" customWidth="1"/>
    <col min="15858" max="15858" width="8.83203125" style="91" customWidth="1"/>
    <col min="15859" max="15859" width="7.1640625" style="91" customWidth="1"/>
    <col min="15860" max="15860" width="9.5" style="91" customWidth="1"/>
    <col min="15861" max="15872" width="16.1640625" style="91"/>
    <col min="15873" max="15873" width="13.33203125" style="91" customWidth="1"/>
    <col min="15874" max="15874" width="17.1640625" style="91" customWidth="1"/>
    <col min="15875" max="15875" width="7.83203125" style="91" customWidth="1"/>
    <col min="15876" max="15876" width="7.5" style="91" customWidth="1"/>
    <col min="15877" max="15878" width="6.83203125" style="91" customWidth="1"/>
    <col min="15879" max="15879" width="7.1640625" style="91" customWidth="1"/>
    <col min="15880" max="15880" width="8" style="91" customWidth="1"/>
    <col min="15881" max="15881" width="7.1640625" style="91" customWidth="1"/>
    <col min="15882" max="15882" width="6.83203125" style="91" customWidth="1"/>
    <col min="15883" max="15884" width="7.5" style="91" customWidth="1"/>
    <col min="15885" max="15885" width="7.6640625" style="91" customWidth="1"/>
    <col min="15886" max="15887" width="8.6640625" style="91" customWidth="1"/>
    <col min="15888" max="16108" width="16.1640625" style="91"/>
    <col min="16109" max="16109" width="6" style="91" customWidth="1"/>
    <col min="16110" max="16110" width="18.33203125" style="91" customWidth="1"/>
    <col min="16111" max="16111" width="9.1640625" style="91" customWidth="1"/>
    <col min="16112" max="16112" width="9" style="91" customWidth="1"/>
    <col min="16113" max="16113" width="7.6640625" style="91" customWidth="1"/>
    <col min="16114" max="16114" width="8.83203125" style="91" customWidth="1"/>
    <col min="16115" max="16115" width="7.1640625" style="91" customWidth="1"/>
    <col min="16116" max="16116" width="9.5" style="91" customWidth="1"/>
    <col min="16117" max="16128" width="16.1640625" style="91"/>
    <col min="16129" max="16129" width="13.33203125" style="91" customWidth="1"/>
    <col min="16130" max="16130" width="17.1640625" style="91" customWidth="1"/>
    <col min="16131" max="16131" width="7.83203125" style="91" customWidth="1"/>
    <col min="16132" max="16132" width="7.5" style="91" customWidth="1"/>
    <col min="16133" max="16134" width="6.83203125" style="91" customWidth="1"/>
    <col min="16135" max="16135" width="7.1640625" style="91" customWidth="1"/>
    <col min="16136" max="16136" width="8" style="91" customWidth="1"/>
    <col min="16137" max="16137" width="7.1640625" style="91" customWidth="1"/>
    <col min="16138" max="16138" width="6.83203125" style="91" customWidth="1"/>
    <col min="16139" max="16140" width="7.5" style="91" customWidth="1"/>
    <col min="16141" max="16141" width="7.6640625" style="91" customWidth="1"/>
    <col min="16142" max="16143" width="8.6640625" style="91" customWidth="1"/>
    <col min="16144" max="16364" width="16.1640625" style="91"/>
    <col min="16365" max="16365" width="6" style="91" customWidth="1"/>
    <col min="16366" max="16366" width="18.33203125" style="91" customWidth="1"/>
    <col min="16367" max="16367" width="9.1640625" style="91" customWidth="1"/>
    <col min="16368" max="16368" width="9" style="91" customWidth="1"/>
    <col min="16369" max="16369" width="7.6640625" style="91" customWidth="1"/>
    <col min="16370" max="16370" width="8.83203125" style="91" customWidth="1"/>
    <col min="16371" max="16371" width="7.1640625" style="91" customWidth="1"/>
    <col min="16372" max="16372" width="9.5" style="91" customWidth="1"/>
    <col min="16373" max="16384" width="16.1640625" style="91"/>
  </cols>
  <sheetData>
    <row r="1" spans="1:15" ht="27" x14ac:dyDescent="0.45">
      <c r="A1" s="200" t="s">
        <v>174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15" ht="27" customHeight="1" x14ac:dyDescent="0.45">
      <c r="A2" s="201" t="s">
        <v>165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</row>
    <row r="3" spans="1:15" ht="20.5" customHeight="1" x14ac:dyDescent="0.4">
      <c r="A3" s="204" t="s">
        <v>175</v>
      </c>
      <c r="B3" s="206" t="s">
        <v>176</v>
      </c>
      <c r="C3" s="146" t="s">
        <v>177</v>
      </c>
      <c r="D3" s="146" t="s">
        <v>178</v>
      </c>
      <c r="E3" s="207" t="s">
        <v>179</v>
      </c>
      <c r="F3" s="146" t="s">
        <v>178</v>
      </c>
      <c r="G3" s="207" t="s">
        <v>180</v>
      </c>
      <c r="H3" s="92" t="s">
        <v>178</v>
      </c>
      <c r="I3" s="207" t="s">
        <v>181</v>
      </c>
      <c r="J3" s="146" t="s">
        <v>178</v>
      </c>
      <c r="K3" s="147" t="s">
        <v>182</v>
      </c>
      <c r="L3" s="207" t="s">
        <v>183</v>
      </c>
      <c r="M3" s="209" t="s">
        <v>178</v>
      </c>
      <c r="N3" s="209" t="s">
        <v>170</v>
      </c>
      <c r="O3" s="210" t="s">
        <v>184</v>
      </c>
    </row>
    <row r="4" spans="1:15" ht="72.75" customHeight="1" x14ac:dyDescent="0.4">
      <c r="A4" s="205"/>
      <c r="B4" s="206"/>
      <c r="C4" s="148" t="s">
        <v>185</v>
      </c>
      <c r="D4" s="148" t="s">
        <v>186</v>
      </c>
      <c r="E4" s="208"/>
      <c r="F4" s="148" t="s">
        <v>187</v>
      </c>
      <c r="G4" s="208"/>
      <c r="H4" s="93" t="s">
        <v>188</v>
      </c>
      <c r="I4" s="208"/>
      <c r="J4" s="148" t="s">
        <v>189</v>
      </c>
      <c r="K4" s="149" t="s">
        <v>171</v>
      </c>
      <c r="L4" s="208"/>
      <c r="M4" s="209" t="s">
        <v>190</v>
      </c>
      <c r="N4" s="210" t="s">
        <v>171</v>
      </c>
      <c r="O4" s="211"/>
    </row>
    <row r="5" spans="1:15" ht="24" customHeight="1" x14ac:dyDescent="0.4">
      <c r="A5" s="202" t="s">
        <v>166</v>
      </c>
      <c r="B5" s="203"/>
      <c r="C5" s="94">
        <v>40.700000000000003</v>
      </c>
      <c r="D5" s="95">
        <v>37.909999999999997</v>
      </c>
      <c r="E5" s="96"/>
      <c r="F5" s="95">
        <v>38.29</v>
      </c>
      <c r="G5" s="97"/>
      <c r="H5" s="98">
        <v>34.3125</v>
      </c>
      <c r="I5" s="97"/>
      <c r="J5" s="99">
        <v>37.5</v>
      </c>
      <c r="K5" s="100"/>
      <c r="L5" s="100"/>
      <c r="M5" s="212">
        <v>36.297499999999999</v>
      </c>
      <c r="N5" s="297"/>
      <c r="O5" s="102"/>
    </row>
    <row r="6" spans="1:15" ht="24" customHeight="1" x14ac:dyDescent="0.4">
      <c r="A6" s="202" t="s">
        <v>167</v>
      </c>
      <c r="B6" s="203"/>
      <c r="C6" s="95">
        <v>36.090000000000003</v>
      </c>
      <c r="D6" s="95">
        <v>32.99</v>
      </c>
      <c r="E6" s="96"/>
      <c r="F6" s="95">
        <v>33.770000000000003</v>
      </c>
      <c r="G6" s="97"/>
      <c r="H6" s="98">
        <v>30.047499999999999</v>
      </c>
      <c r="I6" s="97"/>
      <c r="J6" s="101">
        <v>33.54</v>
      </c>
      <c r="K6" s="102">
        <f t="shared" ref="K6" si="0">J6-37.5</f>
        <v>-3.9600000000000009</v>
      </c>
      <c r="L6" s="100"/>
      <c r="M6" s="212">
        <v>32.842500000000001</v>
      </c>
      <c r="N6" s="211"/>
      <c r="O6" s="213">
        <f>M6-M5</f>
        <v>-3.4549999999999983</v>
      </c>
    </row>
    <row r="7" spans="1:15" ht="21" customHeight="1" x14ac:dyDescent="0.4">
      <c r="A7" s="150" t="s">
        <v>152</v>
      </c>
      <c r="B7" s="103" t="s">
        <v>138</v>
      </c>
      <c r="C7" s="104">
        <v>30.625375599999995</v>
      </c>
      <c r="D7" s="104">
        <v>32.622050799999997</v>
      </c>
      <c r="E7" s="105">
        <f>D7-C7</f>
        <v>1.9966752000000021</v>
      </c>
      <c r="F7" s="285">
        <v>33.063529000000003</v>
      </c>
      <c r="G7" s="104">
        <f>F7-D7</f>
        <v>0.44147820000000593</v>
      </c>
      <c r="H7" s="288">
        <v>30.479609500000002</v>
      </c>
      <c r="I7" s="106">
        <f>H7-F7</f>
        <v>-2.5839195000000004</v>
      </c>
      <c r="J7" s="291">
        <v>33.51</v>
      </c>
      <c r="K7" s="107">
        <f>J7-37.5</f>
        <v>-3.990000000000002</v>
      </c>
      <c r="L7" s="292">
        <f>SUM(J7-H7)</f>
        <v>3.0303904999999958</v>
      </c>
      <c r="M7" s="293">
        <v>31.616776000000002</v>
      </c>
      <c r="N7" s="294">
        <v>-4.6832239999999956</v>
      </c>
      <c r="O7" s="294">
        <f>M7-J7</f>
        <v>-1.8932239999999965</v>
      </c>
    </row>
    <row r="8" spans="1:15" ht="21" customHeight="1" x14ac:dyDescent="0.4">
      <c r="A8" s="141" t="s">
        <v>152</v>
      </c>
      <c r="B8" s="142" t="s">
        <v>102</v>
      </c>
      <c r="C8" s="109">
        <v>30.363809000000003</v>
      </c>
      <c r="D8" s="109">
        <v>31.677241000000002</v>
      </c>
      <c r="E8" s="110">
        <f>D8-C8</f>
        <v>1.3134319999999988</v>
      </c>
      <c r="F8" s="111">
        <v>32.408332999999999</v>
      </c>
      <c r="G8" s="109">
        <f>F8-D8</f>
        <v>0.73109199999999674</v>
      </c>
      <c r="H8" s="112">
        <v>28.515150999999999</v>
      </c>
      <c r="I8" s="113">
        <f>H8-F8</f>
        <v>-3.8931819999999995</v>
      </c>
      <c r="J8" s="114">
        <v>31.63</v>
      </c>
      <c r="K8" s="116">
        <f>J8-37.5</f>
        <v>-5.870000000000001</v>
      </c>
      <c r="L8" s="115">
        <f>SUM(J8-H8)</f>
        <v>3.1148489999999995</v>
      </c>
      <c r="M8" s="295">
        <v>32.471590500000005</v>
      </c>
      <c r="N8" s="294">
        <v>-3.8284094999999922</v>
      </c>
      <c r="O8" s="219">
        <f>M8-J8</f>
        <v>0.8415905000000059</v>
      </c>
    </row>
    <row r="9" spans="1:15" ht="21" customHeight="1" x14ac:dyDescent="0.4">
      <c r="A9" s="108" t="s">
        <v>152</v>
      </c>
      <c r="B9" s="108" t="s">
        <v>54</v>
      </c>
      <c r="C9" s="109">
        <v>30.1566662</v>
      </c>
      <c r="D9" s="122">
        <v>33.648000000000003</v>
      </c>
      <c r="E9" s="110">
        <f>D9-C9</f>
        <v>3.4913338000000032</v>
      </c>
      <c r="F9" s="117">
        <v>35.138461</v>
      </c>
      <c r="G9" s="109">
        <f>F9-D9</f>
        <v>1.4904609999999963</v>
      </c>
      <c r="H9" s="112">
        <v>27.583333</v>
      </c>
      <c r="I9" s="113">
        <f>H9-F9</f>
        <v>-7.5551279999999998</v>
      </c>
      <c r="J9" s="114">
        <v>0</v>
      </c>
      <c r="K9" s="116">
        <v>0</v>
      </c>
      <c r="L9" s="125">
        <v>0</v>
      </c>
      <c r="M9" s="214">
        <v>32.982142750000001</v>
      </c>
      <c r="N9" s="294">
        <v>-3.3178572499999959</v>
      </c>
      <c r="O9" s="294">
        <f>M9-J9</f>
        <v>32.982142750000001</v>
      </c>
    </row>
    <row r="10" spans="1:15" ht="21" customHeight="1" x14ac:dyDescent="0.4">
      <c r="A10" s="141" t="s">
        <v>158</v>
      </c>
      <c r="B10" s="108" t="s">
        <v>192</v>
      </c>
      <c r="C10" s="122">
        <v>36.593333000000001</v>
      </c>
      <c r="D10" s="120">
        <v>38.431894799999995</v>
      </c>
      <c r="E10" s="110">
        <f>D10-C10</f>
        <v>1.8385617999999937</v>
      </c>
      <c r="F10" s="121">
        <v>39.411763999999998</v>
      </c>
      <c r="G10" s="109">
        <f>F10-D10</f>
        <v>0.9798692000000031</v>
      </c>
      <c r="H10" s="123">
        <v>35.062499750000001</v>
      </c>
      <c r="I10" s="113">
        <f>H10-F10</f>
        <v>-4.3492642499999974</v>
      </c>
      <c r="J10" s="128">
        <v>38.950000000000003</v>
      </c>
      <c r="K10" s="116">
        <f>J10-37.5</f>
        <v>1.4500000000000028</v>
      </c>
      <c r="L10" s="115">
        <f>SUM(J10-H10)</f>
        <v>3.8875002500000022</v>
      </c>
      <c r="M10" s="216">
        <v>37.374999500000001</v>
      </c>
      <c r="N10" s="294">
        <v>1.0749995000000041</v>
      </c>
      <c r="O10" s="294">
        <f>M10-J10</f>
        <v>-1.5750005000000016</v>
      </c>
    </row>
    <row r="11" spans="1:15" ht="21" customHeight="1" x14ac:dyDescent="0.4">
      <c r="A11" s="141" t="s">
        <v>158</v>
      </c>
      <c r="B11" s="108" t="s">
        <v>124</v>
      </c>
      <c r="C11" s="109">
        <v>32.581969199999996</v>
      </c>
      <c r="D11" s="122">
        <v>33.5630764</v>
      </c>
      <c r="E11" s="110">
        <f>D11-C11</f>
        <v>0.98110720000000384</v>
      </c>
      <c r="F11" s="111">
        <v>33.419999599999997</v>
      </c>
      <c r="G11" s="109">
        <f>F11-D11</f>
        <v>-0.14307680000000289</v>
      </c>
      <c r="H11" s="118">
        <v>30.083332750000004</v>
      </c>
      <c r="I11" s="113">
        <f>H11-F11</f>
        <v>-3.3366668499999932</v>
      </c>
      <c r="J11" s="126">
        <v>33.200000000000003</v>
      </c>
      <c r="K11" s="111">
        <f>J11-37.5</f>
        <v>-4.2999999999999972</v>
      </c>
      <c r="L11" s="115">
        <f>SUM(J11-H11)</f>
        <v>3.116667249999999</v>
      </c>
      <c r="M11" s="214">
        <v>34.462499999999999</v>
      </c>
      <c r="N11" s="294">
        <v>-1.8374999999999986</v>
      </c>
      <c r="O11" s="219">
        <f>M11-J11</f>
        <v>1.2624999999999957</v>
      </c>
    </row>
    <row r="12" spans="1:15" ht="21" customHeight="1" x14ac:dyDescent="0.4">
      <c r="A12" s="141" t="s">
        <v>158</v>
      </c>
      <c r="B12" s="108" t="s">
        <v>84</v>
      </c>
      <c r="C12" s="109">
        <v>28.759999999999998</v>
      </c>
      <c r="D12" s="109">
        <v>30.0228568</v>
      </c>
      <c r="E12" s="110">
        <f>D12-C12</f>
        <v>1.2628568000000016</v>
      </c>
      <c r="F12" s="111">
        <v>33.051428200000004</v>
      </c>
      <c r="G12" s="109">
        <f>F12-D12</f>
        <v>3.0285714000000041</v>
      </c>
      <c r="H12" s="112">
        <v>28.7307685</v>
      </c>
      <c r="I12" s="113">
        <f>H12-F12</f>
        <v>-4.3206597000000038</v>
      </c>
      <c r="J12" s="114">
        <v>32.08</v>
      </c>
      <c r="K12" s="116">
        <f>J12-37.5</f>
        <v>-5.4200000000000017</v>
      </c>
      <c r="L12" s="115">
        <f>SUM(J12-H12)</f>
        <v>3.3492314999999984</v>
      </c>
      <c r="M12" s="215">
        <v>31.180555250000001</v>
      </c>
      <c r="N12" s="294">
        <v>-5.119444749999996</v>
      </c>
      <c r="O12" s="213">
        <f>M12-J12</f>
        <v>-0.89944474999999713</v>
      </c>
    </row>
    <row r="13" spans="1:15" ht="21" customHeight="1" x14ac:dyDescent="0.4">
      <c r="A13" s="141" t="s">
        <v>156</v>
      </c>
      <c r="B13" s="108" t="s">
        <v>120</v>
      </c>
      <c r="C13" s="109">
        <v>32.671666400000007</v>
      </c>
      <c r="D13" s="122">
        <v>34.805333200000007</v>
      </c>
      <c r="E13" s="110">
        <f>D13-C13</f>
        <v>2.1336668000000003</v>
      </c>
      <c r="F13" s="111">
        <v>31.689999999999998</v>
      </c>
      <c r="G13" s="109">
        <f>F13-D13</f>
        <v>-3.1153332000000091</v>
      </c>
      <c r="H13" s="112">
        <v>29.333333000000003</v>
      </c>
      <c r="I13" s="113">
        <f>H13-F13</f>
        <v>-2.3566669999999945</v>
      </c>
      <c r="J13" s="114">
        <v>31.75</v>
      </c>
      <c r="K13" s="116">
        <f>J13-37.5</f>
        <v>-5.75</v>
      </c>
      <c r="L13" s="115">
        <f>SUM(J13-H13)</f>
        <v>2.4166669999999968</v>
      </c>
      <c r="M13" s="214">
        <v>35.297618750000005</v>
      </c>
      <c r="N13" s="294">
        <v>-1.002381249999992</v>
      </c>
      <c r="O13" s="219">
        <f>M13-J13</f>
        <v>3.5476187500000052</v>
      </c>
    </row>
    <row r="14" spans="1:15" ht="21" customHeight="1" x14ac:dyDescent="0.4">
      <c r="A14" s="141" t="s">
        <v>156</v>
      </c>
      <c r="B14" s="108" t="s">
        <v>71</v>
      </c>
      <c r="C14" s="109">
        <v>25.939999999999998</v>
      </c>
      <c r="D14" s="109">
        <v>28.349090400000001</v>
      </c>
      <c r="E14" s="110">
        <f>D14-C14</f>
        <v>2.4090904000000037</v>
      </c>
      <c r="F14" s="111">
        <v>30.289285599999999</v>
      </c>
      <c r="G14" s="109">
        <f>F14-D14</f>
        <v>1.940195199999998</v>
      </c>
      <c r="H14" s="112">
        <v>28.53125</v>
      </c>
      <c r="I14" s="113">
        <f>H14-F14</f>
        <v>-1.7580355999999995</v>
      </c>
      <c r="J14" s="114">
        <v>31.23</v>
      </c>
      <c r="K14" s="116">
        <f>J14-37.5</f>
        <v>-6.27</v>
      </c>
      <c r="L14" s="115">
        <f>SUM(J14-H14)</f>
        <v>2.6987500000000004</v>
      </c>
      <c r="M14" s="215">
        <v>29.785713749999996</v>
      </c>
      <c r="N14" s="294">
        <v>-6.5142862500000014</v>
      </c>
      <c r="O14" s="213">
        <f>M14-J14</f>
        <v>-1.4442862500000047</v>
      </c>
    </row>
    <row r="15" spans="1:15" ht="21" customHeight="1" x14ac:dyDescent="0.4">
      <c r="A15" s="141" t="s">
        <v>148</v>
      </c>
      <c r="B15" s="108" t="s">
        <v>100</v>
      </c>
      <c r="C15" s="109">
        <v>31.265999999999998</v>
      </c>
      <c r="D15" s="109">
        <v>30.869999999999997</v>
      </c>
      <c r="E15" s="110">
        <f>D15-C15</f>
        <v>-0.3960000000000008</v>
      </c>
      <c r="F15" s="117">
        <v>33.8145448</v>
      </c>
      <c r="G15" s="109">
        <f>F15-D15</f>
        <v>2.9445448000000027</v>
      </c>
      <c r="H15" s="112">
        <v>29.208332999999996</v>
      </c>
      <c r="I15" s="113">
        <f>H15-F15</f>
        <v>-4.6062118000000041</v>
      </c>
      <c r="J15" s="119">
        <v>36.82</v>
      </c>
      <c r="K15" s="116">
        <f>J15-37.5</f>
        <v>-0.67999999999999972</v>
      </c>
      <c r="L15" s="127">
        <f>SUM(J15-H15)</f>
        <v>7.6116670000000042</v>
      </c>
      <c r="M15" s="215">
        <v>32.078125</v>
      </c>
      <c r="N15" s="294">
        <v>-4.2218749999999972</v>
      </c>
      <c r="O15" s="213">
        <f>M15-J15</f>
        <v>-4.7418750000000003</v>
      </c>
    </row>
    <row r="16" spans="1:15" ht="21" customHeight="1" x14ac:dyDescent="0.4">
      <c r="A16" s="141" t="s">
        <v>148</v>
      </c>
      <c r="B16" s="108" t="s">
        <v>94</v>
      </c>
      <c r="C16" s="109">
        <v>34.4842102</v>
      </c>
      <c r="D16" s="122">
        <v>35.239999800000007</v>
      </c>
      <c r="E16" s="110">
        <f>D16-C16</f>
        <v>0.75578960000000706</v>
      </c>
      <c r="F16" s="111">
        <v>31.315789200000001</v>
      </c>
      <c r="G16" s="109">
        <f>F16-D16</f>
        <v>-3.9242106000000057</v>
      </c>
      <c r="H16" s="118">
        <v>30.33333275</v>
      </c>
      <c r="I16" s="113">
        <f>H16-F16</f>
        <v>-0.98245645000000081</v>
      </c>
      <c r="J16" s="119">
        <v>34.82</v>
      </c>
      <c r="K16" s="116">
        <f>J16-37.5</f>
        <v>-2.6799999999999997</v>
      </c>
      <c r="L16" s="115">
        <f>SUM(J16-H16)</f>
        <v>4.48666725</v>
      </c>
      <c r="M16" s="215">
        <v>32.615384500000005</v>
      </c>
      <c r="N16" s="294">
        <v>-3.6846154999999925</v>
      </c>
      <c r="O16" s="213">
        <f>M16-J16</f>
        <v>-2.2046154999999956</v>
      </c>
    </row>
    <row r="17" spans="1:15" ht="21" customHeight="1" x14ac:dyDescent="0.4">
      <c r="A17" s="141" t="s">
        <v>148</v>
      </c>
      <c r="B17" s="129" t="s">
        <v>32</v>
      </c>
      <c r="C17" s="109">
        <v>27.968</v>
      </c>
      <c r="D17" s="109">
        <v>29.499999800000001</v>
      </c>
      <c r="E17" s="110">
        <f>D17-C17</f>
        <v>1.5319998000000012</v>
      </c>
      <c r="F17" s="117">
        <v>33.879999600000005</v>
      </c>
      <c r="G17" s="109">
        <f>F17-D17</f>
        <v>4.3799998000000038</v>
      </c>
      <c r="H17" s="112">
        <v>25.999999750000001</v>
      </c>
      <c r="I17" s="113">
        <f>H17-F17</f>
        <v>-7.8799998500000044</v>
      </c>
      <c r="J17" s="119">
        <v>34.46</v>
      </c>
      <c r="K17" s="116">
        <f>J17-37.5</f>
        <v>-3.0399999999999991</v>
      </c>
      <c r="L17" s="127">
        <f>SUM(J17-H17)</f>
        <v>8.4600002500000002</v>
      </c>
      <c r="M17" s="215">
        <v>31.474999999999998</v>
      </c>
      <c r="N17" s="294">
        <v>-4.8249999999999993</v>
      </c>
      <c r="O17" s="213">
        <f>M17-J17</f>
        <v>-2.985000000000003</v>
      </c>
    </row>
    <row r="18" spans="1:15" ht="21" customHeight="1" x14ac:dyDescent="0.4">
      <c r="A18" s="141" t="s">
        <v>153</v>
      </c>
      <c r="B18" s="108" t="s">
        <v>60</v>
      </c>
      <c r="C18" s="109">
        <v>28.386153400000001</v>
      </c>
      <c r="D18" s="122">
        <v>33.855555000000003</v>
      </c>
      <c r="E18" s="110">
        <f>D18-C18</f>
        <v>5.4694016000000012</v>
      </c>
      <c r="F18" s="111">
        <v>32.887272199999998</v>
      </c>
      <c r="G18" s="109">
        <f>F18-D18</f>
        <v>-0.96828280000000433</v>
      </c>
      <c r="H18" s="112">
        <v>29.337499999999999</v>
      </c>
      <c r="I18" s="113">
        <f>H18-F18</f>
        <v>-3.5497721999999996</v>
      </c>
      <c r="J18" s="119">
        <v>36.22</v>
      </c>
      <c r="K18" s="116">
        <f>J18-37.5</f>
        <v>-1.2800000000000011</v>
      </c>
      <c r="L18" s="127">
        <f>SUM(J18-H18)</f>
        <v>6.8825000000000003</v>
      </c>
      <c r="M18" s="214">
        <v>34.775000000000006</v>
      </c>
      <c r="N18" s="294">
        <v>-1.5249999999999915</v>
      </c>
      <c r="O18" s="213">
        <f>M18-J18</f>
        <v>-1.4449999999999932</v>
      </c>
    </row>
    <row r="19" spans="1:15" ht="21" customHeight="1" x14ac:dyDescent="0.4">
      <c r="A19" s="141" t="s">
        <v>153</v>
      </c>
      <c r="B19" s="108" t="s">
        <v>92</v>
      </c>
      <c r="C19" s="109">
        <v>26.707691999999998</v>
      </c>
      <c r="D19" s="109">
        <v>31.551427999999998</v>
      </c>
      <c r="E19" s="110">
        <f>D19-C19</f>
        <v>4.8437359999999998</v>
      </c>
      <c r="F19" s="111">
        <v>33.4457138</v>
      </c>
      <c r="G19" s="109">
        <f>F19-D19</f>
        <v>1.8942858000000022</v>
      </c>
      <c r="H19" s="112">
        <v>27.93181775</v>
      </c>
      <c r="I19" s="113">
        <f>H19-F19</f>
        <v>-5.5138960499999996</v>
      </c>
      <c r="J19" s="119">
        <v>35.380000000000003</v>
      </c>
      <c r="K19" s="116">
        <f>J19-37.5</f>
        <v>-2.1199999999999974</v>
      </c>
      <c r="L19" s="127">
        <f>SUM(J19-H19)</f>
        <v>7.4481822500000021</v>
      </c>
      <c r="M19" s="214">
        <v>33.854166499999998</v>
      </c>
      <c r="N19" s="294">
        <v>-2.4458334999999991</v>
      </c>
      <c r="O19" s="213">
        <f>M19-J19</f>
        <v>-1.5258335000000045</v>
      </c>
    </row>
    <row r="20" spans="1:15" ht="21" customHeight="1" x14ac:dyDescent="0.4">
      <c r="A20" s="141" t="s">
        <v>153</v>
      </c>
      <c r="B20" s="108" t="s">
        <v>98</v>
      </c>
      <c r="C20" s="109">
        <v>30.614666399999997</v>
      </c>
      <c r="D20" s="109">
        <v>32.128571000000001</v>
      </c>
      <c r="E20" s="110">
        <f>D20-C20</f>
        <v>1.5139046000000036</v>
      </c>
      <c r="F20" s="111">
        <v>30.314999999999998</v>
      </c>
      <c r="G20" s="109">
        <f>F20-D20</f>
        <v>-1.8135710000000032</v>
      </c>
      <c r="H20" s="112">
        <v>28.863635749999997</v>
      </c>
      <c r="I20" s="113">
        <f>H20-F20</f>
        <v>-1.451364250000001</v>
      </c>
      <c r="J20" s="114">
        <v>30.35</v>
      </c>
      <c r="K20" s="116">
        <f>J20-37.5</f>
        <v>-7.1499999999999986</v>
      </c>
      <c r="L20" s="115">
        <f>SUM(J20-H20)</f>
        <v>1.4863642500000047</v>
      </c>
      <c r="M20" s="214">
        <v>36.28125</v>
      </c>
      <c r="N20" s="294">
        <v>-1.8749999999997158E-2</v>
      </c>
      <c r="O20" s="220">
        <f>M20-J20</f>
        <v>5.9312499999999986</v>
      </c>
    </row>
    <row r="21" spans="1:15" ht="21" customHeight="1" x14ac:dyDescent="0.4">
      <c r="A21" s="141" t="s">
        <v>153</v>
      </c>
      <c r="B21" s="108" t="s">
        <v>126</v>
      </c>
      <c r="C21" s="109">
        <v>27.584000000000003</v>
      </c>
      <c r="D21" s="109">
        <v>31.419999799999999</v>
      </c>
      <c r="E21" s="110">
        <f>D21-C21</f>
        <v>3.8359997999999962</v>
      </c>
      <c r="F21" s="117">
        <v>34.7661534</v>
      </c>
      <c r="G21" s="109">
        <f>F21-D21</f>
        <v>3.3461536000000009</v>
      </c>
      <c r="H21" s="112">
        <v>28.21153825</v>
      </c>
      <c r="I21" s="113">
        <f>H21-F21</f>
        <v>-6.5546151500000001</v>
      </c>
      <c r="J21" s="114">
        <v>28.98</v>
      </c>
      <c r="K21" s="116">
        <f>J21-37.5</f>
        <v>-8.52</v>
      </c>
      <c r="L21" s="115">
        <f>SUM(J21-H21)</f>
        <v>0.76846175000000017</v>
      </c>
      <c r="M21" s="215">
        <v>31.140625</v>
      </c>
      <c r="N21" s="294">
        <v>-5.1593749999999972</v>
      </c>
      <c r="O21" s="219">
        <f>M21-J21</f>
        <v>2.1606249999999996</v>
      </c>
    </row>
    <row r="22" spans="1:15" ht="21" customHeight="1" x14ac:dyDescent="0.4">
      <c r="A22" s="141" t="s">
        <v>159</v>
      </c>
      <c r="B22" s="108" t="s">
        <v>88</v>
      </c>
      <c r="C22" s="109">
        <v>30.8319996</v>
      </c>
      <c r="D22" s="109">
        <v>32.346666399999997</v>
      </c>
      <c r="E22" s="110">
        <f>D22-C22</f>
        <v>1.514666799999997</v>
      </c>
      <c r="F22" s="111">
        <v>31.294</v>
      </c>
      <c r="G22" s="109">
        <f>F22-D22</f>
        <v>-1.0526663999999961</v>
      </c>
      <c r="H22" s="118">
        <v>30.875</v>
      </c>
      <c r="I22" s="113">
        <f>H22-F22</f>
        <v>-0.41900000000000048</v>
      </c>
      <c r="J22" s="114">
        <v>29.4</v>
      </c>
      <c r="K22" s="111">
        <f>J22-37.5</f>
        <v>-8.1000000000000014</v>
      </c>
      <c r="L22" s="125">
        <f>SUM(J22-H22)</f>
        <v>-1.4750000000000014</v>
      </c>
      <c r="M22" s="215">
        <v>28.749999499999998</v>
      </c>
      <c r="N22" s="294">
        <v>-7.5500004999999994</v>
      </c>
      <c r="O22" s="213">
        <f>M22-J22</f>
        <v>-0.65000050000000087</v>
      </c>
    </row>
    <row r="23" spans="1:15" ht="21" customHeight="1" x14ac:dyDescent="0.4">
      <c r="A23" s="141" t="s">
        <v>43</v>
      </c>
      <c r="B23" s="108" t="s">
        <v>69</v>
      </c>
      <c r="C23" s="109">
        <v>33.722726600000001</v>
      </c>
      <c r="D23" s="122">
        <v>37.473845799999999</v>
      </c>
      <c r="E23" s="110">
        <f>D23-C23</f>
        <v>3.751119199999998</v>
      </c>
      <c r="F23" s="117">
        <v>34.644444000000007</v>
      </c>
      <c r="G23" s="109">
        <f>F23-D23</f>
        <v>-2.8294017999999923</v>
      </c>
      <c r="H23" s="118">
        <v>30.513157500000002</v>
      </c>
      <c r="I23" s="113">
        <f>H23-F23</f>
        <v>-4.1312865000000052</v>
      </c>
      <c r="J23" s="119">
        <v>35.14</v>
      </c>
      <c r="K23" s="116">
        <f>J23-37.5</f>
        <v>-2.3599999999999994</v>
      </c>
      <c r="L23" s="115">
        <f>SUM(J23-H23)</f>
        <v>4.6268424999999986</v>
      </c>
      <c r="M23" s="215">
        <v>32.817307499999998</v>
      </c>
      <c r="N23" s="294">
        <v>-3.4826924999999989</v>
      </c>
      <c r="O23" s="213">
        <f>M23-J23</f>
        <v>-2.3226925000000023</v>
      </c>
    </row>
    <row r="24" spans="1:15" ht="21" customHeight="1" x14ac:dyDescent="0.4">
      <c r="A24" s="141" t="s">
        <v>43</v>
      </c>
      <c r="B24" s="108" t="s">
        <v>42</v>
      </c>
      <c r="C24" s="109">
        <v>30.821052000000002</v>
      </c>
      <c r="D24" s="109">
        <v>31.482666200000001</v>
      </c>
      <c r="E24" s="110">
        <f>D24-C24</f>
        <v>0.66161419999999893</v>
      </c>
      <c r="F24" s="117">
        <v>36.270768799999999</v>
      </c>
      <c r="G24" s="109">
        <f>F24-D24</f>
        <v>4.7881025999999984</v>
      </c>
      <c r="H24" s="118">
        <v>33.805554999999998</v>
      </c>
      <c r="I24" s="113">
        <f>H24-F24</f>
        <v>-2.4652138000000008</v>
      </c>
      <c r="J24" s="119">
        <v>34.28</v>
      </c>
      <c r="K24" s="116">
        <f>J24-37.5</f>
        <v>-3.2199999999999989</v>
      </c>
      <c r="L24" s="115">
        <f>SUM(J24-H24)</f>
        <v>0.47444500000000289</v>
      </c>
      <c r="M24" s="216">
        <v>39.437499500000001</v>
      </c>
      <c r="N24" s="294">
        <v>3.1374995000000041</v>
      </c>
      <c r="O24" s="220">
        <f>M24-J24</f>
        <v>5.1574995000000001</v>
      </c>
    </row>
    <row r="25" spans="1:15" ht="21" customHeight="1" x14ac:dyDescent="0.4">
      <c r="A25" s="141" t="s">
        <v>43</v>
      </c>
      <c r="B25" s="108" t="s">
        <v>140</v>
      </c>
      <c r="C25" s="109">
        <v>28.710768999999999</v>
      </c>
      <c r="D25" s="109">
        <v>30.348420600000004</v>
      </c>
      <c r="E25" s="110">
        <f>D25-C25</f>
        <v>1.6376516000000052</v>
      </c>
      <c r="F25" s="111">
        <v>33.7575</v>
      </c>
      <c r="G25" s="109">
        <f>F25-D25</f>
        <v>3.409079399999996</v>
      </c>
      <c r="H25" s="112">
        <v>27.424241999999996</v>
      </c>
      <c r="I25" s="113">
        <f>H25-F25</f>
        <v>-6.3332580000000043</v>
      </c>
      <c r="J25" s="114">
        <v>32.83</v>
      </c>
      <c r="K25" s="116">
        <f>J25-37.5</f>
        <v>-4.6700000000000017</v>
      </c>
      <c r="L25" s="127">
        <f>SUM(J25-H25)</f>
        <v>5.4057580000000023</v>
      </c>
      <c r="M25" s="215">
        <v>29.413193749999998</v>
      </c>
      <c r="N25" s="294">
        <v>-6.8868062499999994</v>
      </c>
      <c r="O25" s="213">
        <f>M25-J25</f>
        <v>-3.4168062500000005</v>
      </c>
    </row>
    <row r="26" spans="1:15" ht="21" customHeight="1" x14ac:dyDescent="0.4">
      <c r="A26" s="141" t="s">
        <v>43</v>
      </c>
      <c r="B26" s="108" t="s">
        <v>114</v>
      </c>
      <c r="C26" s="109">
        <v>28.254999999999995</v>
      </c>
      <c r="D26" s="109">
        <v>31.041599999999999</v>
      </c>
      <c r="E26" s="110">
        <f>D26-C26</f>
        <v>2.7866000000000035</v>
      </c>
      <c r="F26" s="111">
        <v>31.206485999999995</v>
      </c>
      <c r="G26" s="109">
        <f>F26-D26</f>
        <v>0.16488599999999565</v>
      </c>
      <c r="H26" s="112">
        <v>27.815217000000004</v>
      </c>
      <c r="I26" s="113">
        <f>H26-F26</f>
        <v>-3.3912689999999905</v>
      </c>
      <c r="J26" s="114">
        <v>32.69</v>
      </c>
      <c r="K26" s="116">
        <f>J26-37.5</f>
        <v>-4.8100000000000023</v>
      </c>
      <c r="L26" s="115">
        <f>SUM(J26-H26)</f>
        <v>4.8747829999999936</v>
      </c>
      <c r="M26" s="215">
        <v>30.089179499999997</v>
      </c>
      <c r="N26" s="294">
        <v>-6.2108205000000005</v>
      </c>
      <c r="O26" s="213">
        <f>M26-J26</f>
        <v>-2.6008205000000011</v>
      </c>
    </row>
    <row r="27" spans="1:15" ht="21" customHeight="1" x14ac:dyDescent="0.4">
      <c r="A27" s="141" t="s">
        <v>43</v>
      </c>
      <c r="B27" s="108" t="s">
        <v>110</v>
      </c>
      <c r="C27" s="109">
        <v>30.3658818</v>
      </c>
      <c r="D27" s="109">
        <v>29.682666400000006</v>
      </c>
      <c r="E27" s="110">
        <f>D27-C27</f>
        <v>-0.68321539999999459</v>
      </c>
      <c r="F27" s="111">
        <v>28.07</v>
      </c>
      <c r="G27" s="109">
        <f>F27-D27</f>
        <v>-1.6126664000000055</v>
      </c>
      <c r="H27" s="112">
        <v>27.414285249999999</v>
      </c>
      <c r="I27" s="113">
        <f>H27-F27</f>
        <v>-0.65571475000000135</v>
      </c>
      <c r="J27" s="114">
        <v>29.59</v>
      </c>
      <c r="K27" s="116">
        <f>J27-37.5</f>
        <v>-7.91</v>
      </c>
      <c r="L27" s="115">
        <f>SUM(J27-H27)</f>
        <v>2.1757147500000009</v>
      </c>
      <c r="M27" s="215">
        <v>30.191666249999997</v>
      </c>
      <c r="N27" s="294">
        <v>-6.1083337499999999</v>
      </c>
      <c r="O27" s="219">
        <f>M27-J27</f>
        <v>0.6016662499999974</v>
      </c>
    </row>
    <row r="28" spans="1:15" ht="21" customHeight="1" x14ac:dyDescent="0.4">
      <c r="A28" s="141" t="s">
        <v>151</v>
      </c>
      <c r="B28" s="108" t="s">
        <v>146</v>
      </c>
      <c r="C28" s="109">
        <v>35.263157400000004</v>
      </c>
      <c r="D28" s="122">
        <v>34.063999799999998</v>
      </c>
      <c r="E28" s="110">
        <f>D28-C28</f>
        <v>-1.1991576000000066</v>
      </c>
      <c r="F28" s="117">
        <v>36.28</v>
      </c>
      <c r="G28" s="109">
        <f>F28-D28</f>
        <v>2.2160002000000034</v>
      </c>
      <c r="H28" s="118">
        <v>32.229166500000005</v>
      </c>
      <c r="I28" s="113">
        <f>H28-F28</f>
        <v>-4.050833499999996</v>
      </c>
      <c r="J28" s="128">
        <v>39.119999999999997</v>
      </c>
      <c r="K28" s="116">
        <f>J28-37.5</f>
        <v>1.6199999999999974</v>
      </c>
      <c r="L28" s="127">
        <f>SUM(J28-H28)</f>
        <v>6.8908334999999923</v>
      </c>
      <c r="M28" s="215">
        <v>32.28125</v>
      </c>
      <c r="N28" s="294">
        <v>-4.0187499999999972</v>
      </c>
      <c r="O28" s="213">
        <f>M28-J28</f>
        <v>-6.8387499999999974</v>
      </c>
    </row>
    <row r="29" spans="1:15" ht="21" customHeight="1" x14ac:dyDescent="0.4">
      <c r="A29" s="141" t="s">
        <v>151</v>
      </c>
      <c r="B29" s="108" t="s">
        <v>106</v>
      </c>
      <c r="C29" s="109">
        <v>33.64</v>
      </c>
      <c r="D29" s="122">
        <v>36.423333</v>
      </c>
      <c r="E29" s="110">
        <f>D29-C29</f>
        <v>2.7833329999999989</v>
      </c>
      <c r="F29" s="117">
        <v>34.7885712</v>
      </c>
      <c r="G29" s="109">
        <f>F29-D29</f>
        <v>-1.6347617999999997</v>
      </c>
      <c r="H29" s="118">
        <v>31.087500000000002</v>
      </c>
      <c r="I29" s="113">
        <f>H29-F29</f>
        <v>-3.7010711999999977</v>
      </c>
      <c r="J29" s="119">
        <v>36.130000000000003</v>
      </c>
      <c r="K29" s="116">
        <f>J29-37.5</f>
        <v>-1.3699999999999974</v>
      </c>
      <c r="L29" s="127">
        <f>SUM(J29-H29)</f>
        <v>5.0425000000000004</v>
      </c>
      <c r="M29" s="216">
        <v>36.437499500000001</v>
      </c>
      <c r="N29" s="294">
        <v>0.1374995000000041</v>
      </c>
      <c r="O29" s="219">
        <f>M29-J29</f>
        <v>0.3074994999999987</v>
      </c>
    </row>
    <row r="30" spans="1:15" ht="21" customHeight="1" x14ac:dyDescent="0.4">
      <c r="A30" s="141" t="s">
        <v>151</v>
      </c>
      <c r="B30" s="108" t="s">
        <v>56</v>
      </c>
      <c r="C30" s="109">
        <v>30.410768600000001</v>
      </c>
      <c r="D30" s="109">
        <v>32.8021046</v>
      </c>
      <c r="E30" s="110">
        <f>D30-C30</f>
        <v>2.391335999999999</v>
      </c>
      <c r="F30" s="111">
        <v>31.911427999999994</v>
      </c>
      <c r="G30" s="109">
        <f>F30-D30</f>
        <v>-0.89067660000000615</v>
      </c>
      <c r="H30" s="112">
        <v>26.57142825</v>
      </c>
      <c r="I30" s="113">
        <f>H30-F30</f>
        <v>-5.3399997499999934</v>
      </c>
      <c r="J30" s="119">
        <v>35.979999999999997</v>
      </c>
      <c r="K30" s="116">
        <f>J30-37.5</f>
        <v>-1.5200000000000031</v>
      </c>
      <c r="L30" s="127">
        <f>SUM(J30-H30)</f>
        <v>9.4085717499999966</v>
      </c>
      <c r="M30" s="215">
        <v>30.717105000000004</v>
      </c>
      <c r="N30" s="294">
        <v>-5.5828949999999935</v>
      </c>
      <c r="O30" s="213">
        <f>M30-J30</f>
        <v>-5.2628949999999932</v>
      </c>
    </row>
    <row r="31" spans="1:15" ht="21" customHeight="1" x14ac:dyDescent="0.4">
      <c r="A31" s="141" t="s">
        <v>151</v>
      </c>
      <c r="B31" s="108" t="s">
        <v>52</v>
      </c>
      <c r="C31" s="109">
        <v>31.443999999999999</v>
      </c>
      <c r="D31" s="122">
        <v>34.883076400000007</v>
      </c>
      <c r="E31" s="110">
        <f>D31-C31</f>
        <v>3.4390764000000082</v>
      </c>
      <c r="F31" s="117">
        <v>35.7999996</v>
      </c>
      <c r="G31" s="109">
        <f>F31-D31</f>
        <v>0.91692319999999228</v>
      </c>
      <c r="H31" s="123">
        <v>36.214285250000003</v>
      </c>
      <c r="I31" s="124">
        <f>H31-F31</f>
        <v>0.41428565000000361</v>
      </c>
      <c r="J31" s="119">
        <v>33.68</v>
      </c>
      <c r="K31" s="116">
        <f>J31-37.5</f>
        <v>-3.8200000000000003</v>
      </c>
      <c r="L31" s="125">
        <f>SUM(J31-H31)</f>
        <v>-2.5342852500000035</v>
      </c>
      <c r="M31" s="215">
        <v>31.316176249999998</v>
      </c>
      <c r="N31" s="294">
        <v>-4.9838237499999991</v>
      </c>
      <c r="O31" s="213">
        <f>M31-J31</f>
        <v>-2.3638237500000017</v>
      </c>
    </row>
    <row r="32" spans="1:15" ht="21" customHeight="1" x14ac:dyDescent="0.4">
      <c r="A32" s="141" t="s">
        <v>151</v>
      </c>
      <c r="B32" s="108" t="s">
        <v>96</v>
      </c>
      <c r="C32" s="109">
        <v>31.329999600000001</v>
      </c>
      <c r="D32" s="109">
        <v>30.894117400000006</v>
      </c>
      <c r="E32" s="110">
        <f>D32-C32</f>
        <v>-0.43588219999999467</v>
      </c>
      <c r="F32" s="111">
        <v>30.359999599999998</v>
      </c>
      <c r="G32" s="109">
        <f>F32-D32</f>
        <v>-0.53411780000000775</v>
      </c>
      <c r="H32" s="112">
        <v>28.259258750000001</v>
      </c>
      <c r="I32" s="113">
        <f>H32-F32</f>
        <v>-2.1007408499999976</v>
      </c>
      <c r="J32" s="126">
        <v>29.2</v>
      </c>
      <c r="K32" s="111">
        <f>J32-37.5</f>
        <v>-8.3000000000000007</v>
      </c>
      <c r="L32" s="115">
        <f>SUM(J32-H32)</f>
        <v>0.94074124999999853</v>
      </c>
      <c r="M32" s="215">
        <v>30.75</v>
      </c>
      <c r="N32" s="294">
        <v>-5.5499999999999972</v>
      </c>
      <c r="O32" s="219">
        <f>M32-J32</f>
        <v>1.5500000000000007</v>
      </c>
    </row>
    <row r="33" spans="1:15" ht="21" customHeight="1" x14ac:dyDescent="0.4">
      <c r="A33" s="141" t="s">
        <v>48</v>
      </c>
      <c r="B33" s="108" t="s">
        <v>50</v>
      </c>
      <c r="C33" s="109">
        <v>30.797142600000001</v>
      </c>
      <c r="D33" s="109">
        <v>31.686666600000002</v>
      </c>
      <c r="E33" s="110">
        <f>D33-C33</f>
        <v>0.88952400000000154</v>
      </c>
      <c r="F33" s="111">
        <v>33.269999999999996</v>
      </c>
      <c r="G33" s="109">
        <f>F33-D33</f>
        <v>1.5833333999999937</v>
      </c>
      <c r="H33" s="118">
        <v>30.107142499999998</v>
      </c>
      <c r="I33" s="113">
        <f>H33-F33</f>
        <v>-3.1628574999999977</v>
      </c>
      <c r="J33" s="128">
        <v>37.909999999999997</v>
      </c>
      <c r="K33" s="116">
        <f>J33-37.5</f>
        <v>0.40999999999999659</v>
      </c>
      <c r="L33" s="127">
        <f>SUM(J33-H33)</f>
        <v>7.8028574999999982</v>
      </c>
      <c r="M33" s="214">
        <v>32.979166500000005</v>
      </c>
      <c r="N33" s="294">
        <v>-3.320833499999992</v>
      </c>
      <c r="O33" s="213">
        <f>M33-J33</f>
        <v>-4.9308334999999914</v>
      </c>
    </row>
    <row r="34" spans="1:15" ht="21" customHeight="1" x14ac:dyDescent="0.4">
      <c r="A34" s="141" t="s">
        <v>48</v>
      </c>
      <c r="B34" s="108" t="s">
        <v>47</v>
      </c>
      <c r="C34" s="109">
        <v>30.0259258</v>
      </c>
      <c r="D34" s="109">
        <v>32.281666200000004</v>
      </c>
      <c r="E34" s="110">
        <f>D34-C34</f>
        <v>2.2557404000000041</v>
      </c>
      <c r="F34" s="111">
        <v>32.072726800000005</v>
      </c>
      <c r="G34" s="109">
        <f>F34-D34</f>
        <v>-0.20893939999999844</v>
      </c>
      <c r="H34" s="112">
        <v>26.578946999999999</v>
      </c>
      <c r="I34" s="113">
        <f>H34-F34</f>
        <v>-5.4937798000000058</v>
      </c>
      <c r="J34" s="114">
        <v>32.380000000000003</v>
      </c>
      <c r="K34" s="116">
        <f>J34-37.5</f>
        <v>-5.1199999999999974</v>
      </c>
      <c r="L34" s="127">
        <f>SUM(J34-H34)</f>
        <v>5.8010530000000031</v>
      </c>
      <c r="M34" s="215">
        <v>29.599999999999994</v>
      </c>
      <c r="N34" s="294">
        <v>-6.7000000000000028</v>
      </c>
      <c r="O34" s="213">
        <f>M34-J34</f>
        <v>-2.7800000000000082</v>
      </c>
    </row>
    <row r="35" spans="1:15" ht="21" customHeight="1" x14ac:dyDescent="0.4">
      <c r="A35" s="141" t="s">
        <v>149</v>
      </c>
      <c r="B35" s="108" t="s">
        <v>90</v>
      </c>
      <c r="C35" s="109">
        <v>31.203332999999997</v>
      </c>
      <c r="D35" s="109">
        <v>32.137777399999997</v>
      </c>
      <c r="E35" s="110">
        <f>D35-C35</f>
        <v>0.93444440000000029</v>
      </c>
      <c r="F35" s="111">
        <v>33.685000000000002</v>
      </c>
      <c r="G35" s="109">
        <f>F35-D35</f>
        <v>1.5472226000000049</v>
      </c>
      <c r="H35" s="112">
        <v>28.854166249999999</v>
      </c>
      <c r="I35" s="113">
        <f>H35-F35</f>
        <v>-4.8308337500000036</v>
      </c>
      <c r="J35" s="114">
        <v>32.729999999999997</v>
      </c>
      <c r="K35" s="116">
        <f>J35-37.5</f>
        <v>-4.7700000000000031</v>
      </c>
      <c r="L35" s="115">
        <f>SUM(J35-H35)</f>
        <v>3.8758337499999982</v>
      </c>
      <c r="M35" s="214">
        <v>34.173076500000001</v>
      </c>
      <c r="N35" s="294">
        <v>-2.1269234999999966</v>
      </c>
      <c r="O35" s="219">
        <f>M35-J35</f>
        <v>1.4430765000000036</v>
      </c>
    </row>
    <row r="36" spans="1:15" ht="21" customHeight="1" x14ac:dyDescent="0.4">
      <c r="A36" s="141" t="s">
        <v>149</v>
      </c>
      <c r="B36" s="108" t="s">
        <v>35</v>
      </c>
      <c r="C36" s="109">
        <v>26.447999999999997</v>
      </c>
      <c r="D36" s="109">
        <v>31.089999799999998</v>
      </c>
      <c r="E36" s="110">
        <f>D36-C36</f>
        <v>4.6419998000000007</v>
      </c>
      <c r="F36" s="111">
        <v>29.217777599999998</v>
      </c>
      <c r="G36" s="109">
        <f>F36-D36</f>
        <v>-1.8722221999999995</v>
      </c>
      <c r="H36" s="112">
        <v>28.527777499999999</v>
      </c>
      <c r="I36" s="113">
        <f>H36-F36</f>
        <v>-0.69000009999999889</v>
      </c>
      <c r="J36" s="114">
        <v>31.38</v>
      </c>
      <c r="K36" s="116">
        <f>J36-37.5</f>
        <v>-6.120000000000001</v>
      </c>
      <c r="L36" s="115">
        <f>SUM(J36-H36)</f>
        <v>2.8522224999999999</v>
      </c>
      <c r="M36" s="295">
        <v>31.0703125</v>
      </c>
      <c r="N36" s="294">
        <v>-5.2296874999999972</v>
      </c>
      <c r="O36" s="294">
        <f>M36-J36</f>
        <v>-0.30968749999999901</v>
      </c>
    </row>
    <row r="37" spans="1:15" ht="21" customHeight="1" x14ac:dyDescent="0.4">
      <c r="A37" s="141" t="s">
        <v>149</v>
      </c>
      <c r="B37" s="108" t="s">
        <v>45</v>
      </c>
      <c r="C37" s="109">
        <v>29.067272199999998</v>
      </c>
      <c r="D37" s="109">
        <v>31.042666200000003</v>
      </c>
      <c r="E37" s="110">
        <f>D37-C37</f>
        <v>1.975394000000005</v>
      </c>
      <c r="F37" s="117">
        <v>34.58</v>
      </c>
      <c r="G37" s="109">
        <f>F37-D37</f>
        <v>3.5373337999999954</v>
      </c>
      <c r="H37" s="123">
        <v>38.5</v>
      </c>
      <c r="I37" s="124">
        <f>H37-F37</f>
        <v>3.9200000000000017</v>
      </c>
      <c r="J37" s="114">
        <v>29.05</v>
      </c>
      <c r="K37" s="116">
        <f>J37-37.5</f>
        <v>-8.4499999999999993</v>
      </c>
      <c r="L37" s="125">
        <f>SUM(J37-H37)</f>
        <v>-9.4499999999999993</v>
      </c>
      <c r="M37" s="295">
        <v>32.25</v>
      </c>
      <c r="N37" s="294">
        <v>-4.0499999999999972</v>
      </c>
      <c r="O37" s="219">
        <f>M37-J37</f>
        <v>3.1999999999999993</v>
      </c>
    </row>
    <row r="38" spans="1:15" ht="21" customHeight="1" x14ac:dyDescent="0.4">
      <c r="A38" s="141" t="s">
        <v>161</v>
      </c>
      <c r="B38" s="129" t="s">
        <v>134</v>
      </c>
      <c r="C38" s="109">
        <v>25.198</v>
      </c>
      <c r="D38" s="109">
        <v>28.623999799999996</v>
      </c>
      <c r="E38" s="110">
        <f>D38-C38</f>
        <v>3.425999799999996</v>
      </c>
      <c r="F38" s="117">
        <v>35.491427999999999</v>
      </c>
      <c r="G38" s="109">
        <f>F38-D38</f>
        <v>6.8674282000000026</v>
      </c>
      <c r="H38" s="112">
        <v>29.090908749999997</v>
      </c>
      <c r="I38" s="113">
        <f>H38-F38</f>
        <v>-6.4005192500000021</v>
      </c>
      <c r="J38" s="119">
        <v>35.42</v>
      </c>
      <c r="K38" s="116">
        <f>J38-37.5</f>
        <v>-2.0799999999999983</v>
      </c>
      <c r="L38" s="127">
        <f>SUM(J38-H38)</f>
        <v>6.3290912500000047</v>
      </c>
      <c r="M38" s="214">
        <v>33.624999500000001</v>
      </c>
      <c r="N38" s="294">
        <v>-2.6750004999999959</v>
      </c>
      <c r="O38" s="294">
        <f>M38-J38</f>
        <v>-1.7950005000000004</v>
      </c>
    </row>
    <row r="39" spans="1:15" ht="21" customHeight="1" x14ac:dyDescent="0.4">
      <c r="A39" s="141" t="s">
        <v>161</v>
      </c>
      <c r="B39" s="108" t="s">
        <v>130</v>
      </c>
      <c r="C39" s="109">
        <v>31.182856799999996</v>
      </c>
      <c r="D39" s="109">
        <v>31.439999999999998</v>
      </c>
      <c r="E39" s="110">
        <f>D39-C39</f>
        <v>0.25714320000000157</v>
      </c>
      <c r="F39" s="111">
        <v>29.327999999999996</v>
      </c>
      <c r="G39" s="109">
        <f>F39-D39</f>
        <v>-2.1120000000000019</v>
      </c>
      <c r="H39" s="112">
        <v>29.666666499999998</v>
      </c>
      <c r="I39" s="124">
        <f>H39-F39</f>
        <v>0.3386665000000022</v>
      </c>
      <c r="J39" s="114">
        <v>33.39</v>
      </c>
      <c r="K39" s="116">
        <f>J39-37.5</f>
        <v>-4.1099999999999994</v>
      </c>
      <c r="L39" s="115">
        <f>SUM(J39-H39)</f>
        <v>3.7233335000000025</v>
      </c>
      <c r="M39" s="295">
        <v>32.749999500000001</v>
      </c>
      <c r="N39" s="294">
        <v>-3.5500004999999959</v>
      </c>
      <c r="O39" s="294">
        <f>M39-J39</f>
        <v>-0.64000049999999931</v>
      </c>
    </row>
    <row r="40" spans="1:15" ht="21" customHeight="1" x14ac:dyDescent="0.4">
      <c r="A40" s="141" t="s">
        <v>161</v>
      </c>
      <c r="B40" s="108" t="s">
        <v>193</v>
      </c>
      <c r="C40" s="109">
        <v>29.839999999999996</v>
      </c>
      <c r="D40" s="122">
        <v>36.58</v>
      </c>
      <c r="E40" s="110">
        <f>D40-C40</f>
        <v>6.740000000000002</v>
      </c>
      <c r="F40" s="286"/>
      <c r="G40" s="109"/>
      <c r="H40" s="289"/>
      <c r="I40" s="113"/>
      <c r="J40" s="114"/>
      <c r="K40" s="116"/>
      <c r="L40" s="125"/>
      <c r="M40" s="295"/>
      <c r="N40" s="294"/>
      <c r="O40" s="294"/>
    </row>
    <row r="41" spans="1:15" ht="21" customHeight="1" x14ac:dyDescent="0.4">
      <c r="A41" s="141" t="s">
        <v>154</v>
      </c>
      <c r="B41" s="108" t="s">
        <v>128</v>
      </c>
      <c r="C41" s="109">
        <v>33.280999999999999</v>
      </c>
      <c r="D41" s="120">
        <v>38.268234599999992</v>
      </c>
      <c r="E41" s="110">
        <f>D41-C41</f>
        <v>4.9872345999999936</v>
      </c>
      <c r="F41" s="117">
        <v>38.031110599999998</v>
      </c>
      <c r="G41" s="109">
        <f>F41-D41</f>
        <v>-0.23712399999999434</v>
      </c>
      <c r="H41" s="118">
        <v>33.714285249999996</v>
      </c>
      <c r="I41" s="113">
        <f>H41-F41</f>
        <v>-4.316825350000002</v>
      </c>
      <c r="J41" s="128">
        <v>40.25</v>
      </c>
      <c r="K41" s="116">
        <f>J41-37.5</f>
        <v>2.75</v>
      </c>
      <c r="L41" s="127">
        <f>SUM(J41-H41)</f>
        <v>6.5357147500000039</v>
      </c>
      <c r="M41" s="214">
        <v>35.1875</v>
      </c>
      <c r="N41" s="294">
        <v>-1.1124999999999972</v>
      </c>
      <c r="O41" s="294">
        <f>M41-J41</f>
        <v>-5.0625</v>
      </c>
    </row>
    <row r="42" spans="1:15" ht="21" customHeight="1" x14ac:dyDescent="0.4">
      <c r="A42" s="141" t="s">
        <v>154</v>
      </c>
      <c r="B42" s="108" t="s">
        <v>62</v>
      </c>
      <c r="C42" s="109">
        <v>30.456363199999998</v>
      </c>
      <c r="D42" s="109">
        <v>29.928570999999998</v>
      </c>
      <c r="E42" s="110">
        <f>D42-C42</f>
        <v>-0.52779220000000038</v>
      </c>
      <c r="F42" s="117">
        <v>38.199999599999998</v>
      </c>
      <c r="G42" s="109">
        <f>F42-D42</f>
        <v>8.2714286000000001</v>
      </c>
      <c r="H42" s="118">
        <v>32.499999500000001</v>
      </c>
      <c r="I42" s="113">
        <f>H42-F42</f>
        <v>-5.7000000999999969</v>
      </c>
      <c r="J42" s="130">
        <v>39.799999999999997</v>
      </c>
      <c r="K42" s="111">
        <f>J42-37.5</f>
        <v>2.2999999999999972</v>
      </c>
      <c r="L42" s="127">
        <f>SUM(J42-H42)</f>
        <v>7.3000004999999959</v>
      </c>
      <c r="M42" s="214">
        <v>36.229165999999999</v>
      </c>
      <c r="N42" s="294">
        <v>-7.0833999999997843E-2</v>
      </c>
      <c r="O42" s="294">
        <f>M42-J42</f>
        <v>-3.5708339999999978</v>
      </c>
    </row>
    <row r="43" spans="1:15" ht="21" customHeight="1" x14ac:dyDescent="0.4">
      <c r="A43" s="141" t="s">
        <v>154</v>
      </c>
      <c r="B43" s="108" t="s">
        <v>144</v>
      </c>
      <c r="C43" s="109">
        <v>28.459999600000003</v>
      </c>
      <c r="D43" s="109">
        <v>31.290908600000002</v>
      </c>
      <c r="E43" s="110">
        <f>D43-C43</f>
        <v>2.8309089999999983</v>
      </c>
      <c r="F43" s="111">
        <v>32.827367800000005</v>
      </c>
      <c r="G43" s="109">
        <f>F43-D43</f>
        <v>1.536459200000003</v>
      </c>
      <c r="H43" s="112">
        <v>28.3888885</v>
      </c>
      <c r="I43" s="113">
        <f>H43-F43</f>
        <v>-4.4384793000000045</v>
      </c>
      <c r="J43" s="128">
        <v>37.79</v>
      </c>
      <c r="K43" s="116">
        <f>J43-37.5</f>
        <v>0.28999999999999915</v>
      </c>
      <c r="L43" s="127">
        <f>SUM(J43-H43)</f>
        <v>9.401111499999999</v>
      </c>
      <c r="M43" s="295">
        <v>31.028845750000002</v>
      </c>
      <c r="N43" s="294">
        <v>-5.271154249999995</v>
      </c>
      <c r="O43" s="294">
        <f>M43-J43</f>
        <v>-6.761154249999997</v>
      </c>
    </row>
    <row r="44" spans="1:15" ht="21" customHeight="1" x14ac:dyDescent="0.4">
      <c r="A44" s="141" t="s">
        <v>154</v>
      </c>
      <c r="B44" s="108" t="s">
        <v>78</v>
      </c>
      <c r="C44" s="109">
        <v>35.8622218</v>
      </c>
      <c r="D44" s="122">
        <v>37.108570999999998</v>
      </c>
      <c r="E44" s="110">
        <f>D44-C44</f>
        <v>1.2463491999999974</v>
      </c>
      <c r="F44" s="117">
        <v>35.589999999999996</v>
      </c>
      <c r="G44" s="109">
        <f>F44-D44</f>
        <v>-1.5185710000000014</v>
      </c>
      <c r="H44" s="123">
        <v>36.472222000000002</v>
      </c>
      <c r="I44" s="124">
        <f>H44-F44</f>
        <v>0.88222200000000583</v>
      </c>
      <c r="J44" s="119">
        <v>33.770000000000003</v>
      </c>
      <c r="K44" s="116">
        <f>J44-37.5</f>
        <v>-3.7299999999999969</v>
      </c>
      <c r="L44" s="125">
        <f>SUM(J44-H44)</f>
        <v>-2.702221999999999</v>
      </c>
      <c r="M44" s="214">
        <v>34.305554999999998</v>
      </c>
      <c r="N44" s="294">
        <v>-1.9944449999999989</v>
      </c>
      <c r="O44" s="219">
        <f>M44-J44</f>
        <v>0.53555499999999512</v>
      </c>
    </row>
    <row r="45" spans="1:15" ht="21" customHeight="1" x14ac:dyDescent="0.4">
      <c r="A45" s="141" t="s">
        <v>157</v>
      </c>
      <c r="B45" s="108" t="s">
        <v>112</v>
      </c>
      <c r="C45" s="109">
        <v>32.015383999999997</v>
      </c>
      <c r="D45" s="109">
        <v>32.908000000000001</v>
      </c>
      <c r="E45" s="110">
        <f>D45-C45</f>
        <v>0.89261600000000385</v>
      </c>
      <c r="F45" s="117">
        <v>36.583999999999996</v>
      </c>
      <c r="G45" s="109">
        <f>F45-D45</f>
        <v>3.6759999999999948</v>
      </c>
      <c r="H45" s="112">
        <v>29.732142249999999</v>
      </c>
      <c r="I45" s="113">
        <f>H45-F45</f>
        <v>-6.8518577499999971</v>
      </c>
      <c r="J45" s="128">
        <v>42.17</v>
      </c>
      <c r="K45" s="116">
        <f>J45-37.5</f>
        <v>4.6700000000000017</v>
      </c>
      <c r="L45" s="127">
        <f>SUM(J45-H45)</f>
        <v>12.437857750000003</v>
      </c>
      <c r="M45" s="214">
        <v>35.291666249999999</v>
      </c>
      <c r="N45" s="294">
        <v>-1.0083337499999985</v>
      </c>
      <c r="O45" s="294">
        <f>M45-J45</f>
        <v>-6.878333750000003</v>
      </c>
    </row>
    <row r="46" spans="1:15" ht="21" customHeight="1" x14ac:dyDescent="0.4">
      <c r="A46" s="141" t="s">
        <v>157</v>
      </c>
      <c r="B46" s="108" t="s">
        <v>82</v>
      </c>
      <c r="C46" s="109">
        <v>29.5228568</v>
      </c>
      <c r="D46" s="122">
        <v>36.215999599999996</v>
      </c>
      <c r="E46" s="110">
        <f>D46-C46</f>
        <v>6.6931427999999968</v>
      </c>
      <c r="F46" s="117">
        <v>35.739999400000002</v>
      </c>
      <c r="G46" s="109">
        <f>F46-D46</f>
        <v>-0.47600019999999432</v>
      </c>
      <c r="H46" s="123">
        <v>34.464285249999996</v>
      </c>
      <c r="I46" s="113">
        <f>H46-F46</f>
        <v>-1.275714150000006</v>
      </c>
      <c r="J46" s="128">
        <v>39.47</v>
      </c>
      <c r="K46" s="116">
        <f>J46-37.5</f>
        <v>1.9699999999999989</v>
      </c>
      <c r="L46" s="127">
        <f>SUM(J46-H46)</f>
        <v>5.0057147500000028</v>
      </c>
      <c r="M46" s="214">
        <v>34.8515625</v>
      </c>
      <c r="N46" s="294">
        <v>-1.4484374999999972</v>
      </c>
      <c r="O46" s="294">
        <f>M46-J46</f>
        <v>-4.6184374999999989</v>
      </c>
    </row>
    <row r="47" spans="1:15" ht="21" customHeight="1" x14ac:dyDescent="0.4">
      <c r="A47" s="141" t="s">
        <v>157</v>
      </c>
      <c r="B47" s="108" t="s">
        <v>86</v>
      </c>
      <c r="C47" s="109">
        <v>35.075651800000003</v>
      </c>
      <c r="D47" s="122">
        <v>33.196363400000003</v>
      </c>
      <c r="E47" s="110">
        <f>D47-C47</f>
        <v>-1.8792884000000001</v>
      </c>
      <c r="F47" s="117">
        <v>34.980000000000004</v>
      </c>
      <c r="G47" s="109">
        <f>F47-D47</f>
        <v>1.7836366000000012</v>
      </c>
      <c r="H47" s="112">
        <v>29.318965250000002</v>
      </c>
      <c r="I47" s="113">
        <f>H47-F47</f>
        <v>-5.6610347500000024</v>
      </c>
      <c r="J47" s="119">
        <v>33.909999999999997</v>
      </c>
      <c r="K47" s="116">
        <f>J47-37.5</f>
        <v>-3.5900000000000034</v>
      </c>
      <c r="L47" s="115">
        <f>SUM(J47-H47)</f>
        <v>4.5910347499999951</v>
      </c>
      <c r="M47" s="214">
        <v>33.6640625</v>
      </c>
      <c r="N47" s="294">
        <v>-2.6359374999999972</v>
      </c>
      <c r="O47" s="294">
        <f>M47-J47</f>
        <v>-0.24593749999999659</v>
      </c>
    </row>
    <row r="48" spans="1:15" ht="21" customHeight="1" x14ac:dyDescent="0.4">
      <c r="A48" s="141" t="s">
        <v>157</v>
      </c>
      <c r="B48" s="108" t="s">
        <v>136</v>
      </c>
      <c r="C48" s="109">
        <v>33.185833000000002</v>
      </c>
      <c r="D48" s="122">
        <v>34.838000000000001</v>
      </c>
      <c r="E48" s="110">
        <f>D48-C48</f>
        <v>1.6521669999999986</v>
      </c>
      <c r="F48" s="111">
        <v>32.669333000000002</v>
      </c>
      <c r="G48" s="109">
        <f>F48-D48</f>
        <v>-2.1686669999999992</v>
      </c>
      <c r="H48" s="118">
        <v>31.624999500000001</v>
      </c>
      <c r="I48" s="113">
        <f>H48-F48</f>
        <v>-1.0443335000000005</v>
      </c>
      <c r="J48" s="114">
        <v>32.69</v>
      </c>
      <c r="K48" s="116">
        <f>J48-37.5</f>
        <v>-4.8100000000000023</v>
      </c>
      <c r="L48" s="115">
        <f>SUM(J48-H48)</f>
        <v>1.0650004999999965</v>
      </c>
      <c r="M48" s="214">
        <v>33.3125</v>
      </c>
      <c r="N48" s="294">
        <v>-2.9874999999999972</v>
      </c>
      <c r="O48" s="219">
        <f>M48-J48</f>
        <v>0.62250000000000227</v>
      </c>
    </row>
    <row r="49" spans="1:15" ht="21" customHeight="1" x14ac:dyDescent="0.4">
      <c r="A49" s="141" t="s">
        <v>157</v>
      </c>
      <c r="B49" s="108" t="s">
        <v>76</v>
      </c>
      <c r="C49" s="109">
        <v>32.640951799999996</v>
      </c>
      <c r="D49" s="109">
        <v>31.964444000000004</v>
      </c>
      <c r="E49" s="110">
        <f>D49-C49</f>
        <v>-0.67650779999999244</v>
      </c>
      <c r="F49" s="111">
        <v>29.794781999999998</v>
      </c>
      <c r="G49" s="109">
        <f>F49-D49</f>
        <v>-2.169662000000006</v>
      </c>
      <c r="H49" s="118">
        <v>30.058822999999997</v>
      </c>
      <c r="I49" s="124">
        <f>H49-F49</f>
        <v>0.26404099999999886</v>
      </c>
      <c r="J49" s="114">
        <v>31.91</v>
      </c>
      <c r="K49" s="116">
        <f>J49-37.5</f>
        <v>-5.59</v>
      </c>
      <c r="L49" s="115">
        <f>SUM(J49-H49)</f>
        <v>1.8511770000000034</v>
      </c>
      <c r="M49" s="295">
        <v>31.349999750000002</v>
      </c>
      <c r="N49" s="294">
        <v>-4.9500002499999951</v>
      </c>
      <c r="O49" s="294">
        <f>M49-J49</f>
        <v>-0.56000024999999809</v>
      </c>
    </row>
    <row r="50" spans="1:15" ht="21" customHeight="1" x14ac:dyDescent="0.4">
      <c r="A50" s="141" t="s">
        <v>160</v>
      </c>
      <c r="B50" s="108" t="s">
        <v>116</v>
      </c>
      <c r="C50" s="109">
        <v>30.69875</v>
      </c>
      <c r="D50" s="122">
        <v>34.348333000000004</v>
      </c>
      <c r="E50" s="110">
        <f>D50-C50</f>
        <v>3.6495830000000034</v>
      </c>
      <c r="F50" s="117">
        <v>34.213332800000003</v>
      </c>
      <c r="G50" s="109">
        <f>F50-D50</f>
        <v>-0.13500020000000035</v>
      </c>
      <c r="H50" s="112">
        <v>29.681818</v>
      </c>
      <c r="I50" s="113">
        <f>H50-F50</f>
        <v>-4.5315148000000036</v>
      </c>
      <c r="J50" s="114">
        <v>31.02</v>
      </c>
      <c r="K50" s="116">
        <f>J50-37.5</f>
        <v>-6.48</v>
      </c>
      <c r="L50" s="115">
        <f>SUM(J50-H50)</f>
        <v>1.3381819999999998</v>
      </c>
      <c r="M50" s="295">
        <v>29.875</v>
      </c>
      <c r="N50" s="294">
        <v>-6.4249999999999972</v>
      </c>
      <c r="O50" s="294">
        <f>M50-J50</f>
        <v>-1.1449999999999996</v>
      </c>
    </row>
    <row r="51" spans="1:15" ht="21" customHeight="1" x14ac:dyDescent="0.4">
      <c r="A51" s="141" t="s">
        <v>155</v>
      </c>
      <c r="B51" s="108" t="s">
        <v>64</v>
      </c>
      <c r="C51" s="109">
        <v>31.612726800000001</v>
      </c>
      <c r="D51" s="122">
        <v>36.906666399999999</v>
      </c>
      <c r="E51" s="110">
        <f>D51-C51</f>
        <v>5.2939395999999981</v>
      </c>
      <c r="F51" s="121">
        <v>38.479999599999999</v>
      </c>
      <c r="G51" s="109">
        <f>F51-D51</f>
        <v>1.5733332000000004</v>
      </c>
      <c r="H51" s="118">
        <v>31.999999749999997</v>
      </c>
      <c r="I51" s="113">
        <f>H51-F51</f>
        <v>-6.4799998500000022</v>
      </c>
      <c r="J51" s="128">
        <v>39.31</v>
      </c>
      <c r="K51" s="116">
        <f>J51-37.5</f>
        <v>1.8100000000000023</v>
      </c>
      <c r="L51" s="127">
        <f>SUM(J51-H51)</f>
        <v>7.3100002500000052</v>
      </c>
      <c r="M51" s="214">
        <v>33.975000000000001</v>
      </c>
      <c r="N51" s="294">
        <v>-2.3249999999999957</v>
      </c>
      <c r="O51" s="294">
        <f>M51-J51</f>
        <v>-5.3350000000000009</v>
      </c>
    </row>
    <row r="52" spans="1:15" ht="21" customHeight="1" x14ac:dyDescent="0.4">
      <c r="A52" s="141" t="s">
        <v>155</v>
      </c>
      <c r="B52" s="108" t="s">
        <v>80</v>
      </c>
      <c r="C52" s="109">
        <v>31.999999600000002</v>
      </c>
      <c r="D52" s="109">
        <v>32.439999799999995</v>
      </c>
      <c r="E52" s="110">
        <f>D52-C52</f>
        <v>0.44000019999999296</v>
      </c>
      <c r="F52" s="111">
        <v>30.626666199999999</v>
      </c>
      <c r="G52" s="109">
        <f>F52-D52</f>
        <v>-1.8133335999999964</v>
      </c>
      <c r="H52" s="112">
        <v>25.6875</v>
      </c>
      <c r="I52" s="113">
        <f>H52-F52</f>
        <v>-4.939166199999999</v>
      </c>
      <c r="J52" s="114">
        <v>26.5</v>
      </c>
      <c r="K52" s="111">
        <f>J52-37.5</f>
        <v>-11</v>
      </c>
      <c r="L52" s="115">
        <f>SUM(J52-H52)</f>
        <v>0.8125</v>
      </c>
      <c r="M52" s="216">
        <v>36.666666499999998</v>
      </c>
      <c r="N52" s="294">
        <v>0.36666650000000089</v>
      </c>
      <c r="O52" s="219">
        <f>M52-J52</f>
        <v>10.166666499999998</v>
      </c>
    </row>
    <row r="53" spans="1:15" ht="21" customHeight="1" x14ac:dyDescent="0.4">
      <c r="A53" s="141" t="s">
        <v>150</v>
      </c>
      <c r="B53" s="108" t="s">
        <v>132</v>
      </c>
      <c r="C53" s="109">
        <v>32.743767599999998</v>
      </c>
      <c r="D53" s="122">
        <v>35.523902</v>
      </c>
      <c r="E53" s="110">
        <f>D53-C53</f>
        <v>2.7801344000000014</v>
      </c>
      <c r="F53" s="117">
        <v>36.963242599999994</v>
      </c>
      <c r="G53" s="109">
        <f>F53-D53</f>
        <v>1.4393405999999942</v>
      </c>
      <c r="H53" s="118">
        <v>31.859374750000001</v>
      </c>
      <c r="I53" s="113">
        <f>H53-F53</f>
        <v>-5.1038678499999932</v>
      </c>
      <c r="J53" s="114">
        <v>33.479999999999997</v>
      </c>
      <c r="K53" s="116">
        <f>J53-37.5</f>
        <v>-4.0200000000000031</v>
      </c>
      <c r="L53" s="115">
        <f>SUM(J53-H53)</f>
        <v>1.6206252499999962</v>
      </c>
      <c r="M53" s="214">
        <v>33.650942999999998</v>
      </c>
      <c r="N53" s="294">
        <v>-2.6490569999999991</v>
      </c>
      <c r="O53" s="219">
        <f>M53-J53</f>
        <v>0.17094300000000118</v>
      </c>
    </row>
    <row r="54" spans="1:15" ht="21" customHeight="1" x14ac:dyDescent="0.4">
      <c r="A54" s="141" t="s">
        <v>150</v>
      </c>
      <c r="B54" s="108" t="s">
        <v>37</v>
      </c>
      <c r="C54" s="109">
        <v>33.787058399999999</v>
      </c>
      <c r="D54" s="109">
        <v>32.159999600000006</v>
      </c>
      <c r="E54" s="110">
        <f>D54-C54</f>
        <v>-1.6270587999999933</v>
      </c>
      <c r="F54" s="117">
        <v>34.437142399999992</v>
      </c>
      <c r="G54" s="109">
        <f>F54-D54</f>
        <v>2.2771427999999858</v>
      </c>
      <c r="H54" s="118">
        <v>30.0625</v>
      </c>
      <c r="I54" s="113">
        <f>H54-F54</f>
        <v>-4.3746423999999919</v>
      </c>
      <c r="J54" s="114">
        <v>31.28</v>
      </c>
      <c r="K54" s="116">
        <f>J54-37.5</f>
        <v>-6.2199999999999989</v>
      </c>
      <c r="L54" s="115">
        <f>SUM(J54-H54)</f>
        <v>1.2175000000000011</v>
      </c>
      <c r="M54" s="295">
        <v>30.625</v>
      </c>
      <c r="N54" s="294">
        <v>-5.6749999999999972</v>
      </c>
      <c r="O54" s="294">
        <f>M54-J54</f>
        <v>-0.65500000000000114</v>
      </c>
    </row>
    <row r="55" spans="1:15" ht="21" customHeight="1" x14ac:dyDescent="0.4">
      <c r="A55" s="141" t="s">
        <v>147</v>
      </c>
      <c r="B55" s="108" t="s">
        <v>108</v>
      </c>
      <c r="C55" s="109">
        <v>33.087058200000001</v>
      </c>
      <c r="D55" s="122">
        <v>35.358461200000001</v>
      </c>
      <c r="E55" s="110">
        <f>D55-C55</f>
        <v>2.2714029999999994</v>
      </c>
      <c r="F55" s="117">
        <v>34.47</v>
      </c>
      <c r="G55" s="109">
        <f>F55-D55</f>
        <v>-0.88846120000000184</v>
      </c>
      <c r="H55" s="118">
        <v>32.894736249999994</v>
      </c>
      <c r="I55" s="113">
        <f>H55-F55</f>
        <v>-1.5752637500000048</v>
      </c>
      <c r="J55" s="119">
        <v>36.86</v>
      </c>
      <c r="K55" s="116">
        <f>J55-37.5</f>
        <v>-0.64000000000000057</v>
      </c>
      <c r="L55" s="115">
        <f>SUM(J55-H55)</f>
        <v>3.9652637500000054</v>
      </c>
      <c r="M55" s="214">
        <v>34.513392500000002</v>
      </c>
      <c r="N55" s="294">
        <v>-1.7866074999999952</v>
      </c>
      <c r="O55" s="294">
        <f>M55-J55</f>
        <v>-2.3466074999999975</v>
      </c>
    </row>
    <row r="56" spans="1:15" ht="21" customHeight="1" x14ac:dyDescent="0.4">
      <c r="A56" s="141" t="s">
        <v>147</v>
      </c>
      <c r="B56" s="108" t="s">
        <v>27</v>
      </c>
      <c r="C56" s="109">
        <v>32.346944200000003</v>
      </c>
      <c r="D56" s="122">
        <v>36.14</v>
      </c>
      <c r="E56" s="110">
        <f>D56-C56</f>
        <v>3.7930557999999976</v>
      </c>
      <c r="F56" s="117">
        <v>34.302856999999996</v>
      </c>
      <c r="G56" s="109">
        <f>F56-D56</f>
        <v>-1.8371430000000046</v>
      </c>
      <c r="H56" s="118">
        <v>30.249999500000001</v>
      </c>
      <c r="I56" s="113">
        <f>H56-F56</f>
        <v>-4.0528574999999947</v>
      </c>
      <c r="J56" s="119">
        <v>36.270000000000003</v>
      </c>
      <c r="K56" s="116">
        <f>J56-37.5</f>
        <v>-1.2299999999999969</v>
      </c>
      <c r="L56" s="127">
        <f>SUM(J56-H56)</f>
        <v>6.0200005000000019</v>
      </c>
      <c r="M56" s="214">
        <v>34.875</v>
      </c>
      <c r="N56" s="294">
        <v>-1.4249999999999972</v>
      </c>
      <c r="O56" s="294">
        <f>M56-J56</f>
        <v>-1.3950000000000031</v>
      </c>
    </row>
    <row r="57" spans="1:15" ht="21" customHeight="1" x14ac:dyDescent="0.4">
      <c r="A57" s="141" t="s">
        <v>147</v>
      </c>
      <c r="B57" s="108" t="s">
        <v>118</v>
      </c>
      <c r="C57" s="109">
        <v>29.788570800000002</v>
      </c>
      <c r="D57" s="122">
        <v>34.141538000000004</v>
      </c>
      <c r="E57" s="110">
        <f>D57-C57</f>
        <v>4.3529672000000019</v>
      </c>
      <c r="F57" s="111">
        <v>32.858181399999999</v>
      </c>
      <c r="G57" s="109">
        <f>F57-D57</f>
        <v>-1.2833566000000047</v>
      </c>
      <c r="H57" s="118">
        <v>32.749999500000001</v>
      </c>
      <c r="I57" s="113">
        <f>H57-F57</f>
        <v>-0.10818189999999817</v>
      </c>
      <c r="J57" s="119">
        <v>34.479999999999997</v>
      </c>
      <c r="K57" s="116">
        <f>J57-37.5</f>
        <v>-3.0200000000000031</v>
      </c>
      <c r="L57" s="115">
        <f>SUM(J57-H57)</f>
        <v>1.7300004999999956</v>
      </c>
      <c r="M57" s="214">
        <v>34.274999999999999</v>
      </c>
      <c r="N57" s="294">
        <v>-2.0249999999999986</v>
      </c>
      <c r="O57" s="294">
        <f>M57-J57</f>
        <v>-0.20499999999999829</v>
      </c>
    </row>
    <row r="58" spans="1:15" ht="21" customHeight="1" x14ac:dyDescent="0.4">
      <c r="A58" s="141" t="s">
        <v>147</v>
      </c>
      <c r="B58" s="108" t="s">
        <v>74</v>
      </c>
      <c r="C58" s="109">
        <v>28.908147800000002</v>
      </c>
      <c r="D58" s="109">
        <v>30.491428200000001</v>
      </c>
      <c r="E58" s="110">
        <f>D58-C58</f>
        <v>1.5832803999999996</v>
      </c>
      <c r="F58" s="117">
        <v>35.196521199999999</v>
      </c>
      <c r="G58" s="109">
        <f>F58-D58</f>
        <v>4.705092999999998</v>
      </c>
      <c r="H58" s="112">
        <v>29.833332749999997</v>
      </c>
      <c r="I58" s="113">
        <f>H58-F58</f>
        <v>-5.3631884500000027</v>
      </c>
      <c r="J58" s="114">
        <v>32.44</v>
      </c>
      <c r="K58" s="116">
        <f>J58-37.5</f>
        <v>-5.0600000000000023</v>
      </c>
      <c r="L58" s="115">
        <f>SUM(J58-H58)</f>
        <v>2.606667250000001</v>
      </c>
      <c r="M58" s="214">
        <v>33.430479750000003</v>
      </c>
      <c r="N58" s="294">
        <v>-2.8695202499999937</v>
      </c>
      <c r="O58" s="219">
        <f>M58-J58</f>
        <v>0.99047975000000577</v>
      </c>
    </row>
    <row r="59" spans="1:15" ht="21" customHeight="1" x14ac:dyDescent="0.4">
      <c r="A59" s="141" t="s">
        <v>40</v>
      </c>
      <c r="B59" s="108" t="s">
        <v>39</v>
      </c>
      <c r="C59" s="109">
        <v>32.346666200000001</v>
      </c>
      <c r="D59" s="122">
        <v>37.880000000000003</v>
      </c>
      <c r="E59" s="110">
        <f>D59-C59</f>
        <v>5.5333338000000012</v>
      </c>
      <c r="F59" s="111">
        <v>29.986665999999996</v>
      </c>
      <c r="G59" s="109">
        <f>F59-D59</f>
        <v>-7.8933340000000065</v>
      </c>
      <c r="H59" s="118">
        <v>32.5</v>
      </c>
      <c r="I59" s="124">
        <f>H59-F59</f>
        <v>2.513334000000004</v>
      </c>
      <c r="J59" s="119">
        <v>36.35</v>
      </c>
      <c r="K59" s="116">
        <f>J59-37.5</f>
        <v>-1.1499999999999986</v>
      </c>
      <c r="L59" s="115">
        <f>SUM(J59-H59)</f>
        <v>3.8500000000000014</v>
      </c>
      <c r="M59" s="295">
        <v>32.4</v>
      </c>
      <c r="N59" s="294">
        <v>-3.8999999999999986</v>
      </c>
      <c r="O59" s="294">
        <f>M59-J59</f>
        <v>-3.9500000000000028</v>
      </c>
    </row>
    <row r="60" spans="1:15" ht="21" customHeight="1" x14ac:dyDescent="0.4">
      <c r="A60" s="141" t="s">
        <v>40</v>
      </c>
      <c r="B60" s="108" t="s">
        <v>58</v>
      </c>
      <c r="C60" s="109">
        <v>31.8199994</v>
      </c>
      <c r="D60" s="122">
        <v>34.399999599999994</v>
      </c>
      <c r="E60" s="110">
        <f>D60-C60</f>
        <v>2.5800001999999935</v>
      </c>
      <c r="F60" s="111">
        <v>33.657777400000001</v>
      </c>
      <c r="G60" s="109">
        <f>F60-D60</f>
        <v>-0.74222219999999339</v>
      </c>
      <c r="H60" s="118">
        <v>32.041666499999998</v>
      </c>
      <c r="I60" s="113">
        <f>H60-F60</f>
        <v>-1.6161109000000025</v>
      </c>
      <c r="J60" s="119">
        <v>36.21</v>
      </c>
      <c r="K60" s="116">
        <f>J60-37.5</f>
        <v>-1.2899999999999991</v>
      </c>
      <c r="L60" s="115">
        <f>SUM(J60-H60)</f>
        <v>4.1683335000000028</v>
      </c>
      <c r="M60" s="214">
        <v>36.187499750000001</v>
      </c>
      <c r="N60" s="294">
        <v>-0.11250024999999653</v>
      </c>
      <c r="O60" s="294">
        <f>M60-J60</f>
        <v>-2.2500250000000221E-2</v>
      </c>
    </row>
    <row r="61" spans="1:15" ht="21" customHeight="1" x14ac:dyDescent="0.4">
      <c r="A61" s="141" t="s">
        <v>40</v>
      </c>
      <c r="B61" s="108" t="s">
        <v>67</v>
      </c>
      <c r="C61" s="109">
        <v>35.235788800000002</v>
      </c>
      <c r="D61" s="120">
        <v>38.879999799999993</v>
      </c>
      <c r="E61" s="110">
        <f>D61-C61</f>
        <v>3.6442109999999914</v>
      </c>
      <c r="F61" s="121">
        <v>39.906666199999997</v>
      </c>
      <c r="G61" s="109">
        <f>F61-D61</f>
        <v>1.0266664000000034</v>
      </c>
      <c r="H61" s="118">
        <v>30.602940499999995</v>
      </c>
      <c r="I61" s="113">
        <f>H61-F61</f>
        <v>-9.3037257000000011</v>
      </c>
      <c r="J61" s="114">
        <v>32.07</v>
      </c>
      <c r="K61" s="116">
        <f>J61-37.5</f>
        <v>-5.43</v>
      </c>
      <c r="L61" s="115">
        <f>SUM(J61-H61)</f>
        <v>1.4670595000000048</v>
      </c>
      <c r="M61" s="216">
        <v>36.6015625</v>
      </c>
      <c r="N61" s="294">
        <v>0.30156250000000284</v>
      </c>
      <c r="O61" s="219">
        <f>M61-J61</f>
        <v>4.5315624999999997</v>
      </c>
    </row>
    <row r="62" spans="1:15" ht="21" customHeight="1" x14ac:dyDescent="0.4">
      <c r="A62" s="141" t="s">
        <v>40</v>
      </c>
      <c r="B62" s="108" t="s">
        <v>191</v>
      </c>
      <c r="C62" s="109">
        <v>35.371578599999999</v>
      </c>
      <c r="D62" s="122">
        <v>33.983635799999995</v>
      </c>
      <c r="E62" s="110">
        <f>D62-C62</f>
        <v>-1.3879428000000047</v>
      </c>
      <c r="F62" s="111">
        <v>30.5371424</v>
      </c>
      <c r="G62" s="109">
        <f>F62-D62</f>
        <v>-3.4464933999999943</v>
      </c>
      <c r="H62" s="118">
        <v>31.125</v>
      </c>
      <c r="I62" s="124">
        <f>H62-F62</f>
        <v>0.58785759999999954</v>
      </c>
      <c r="J62" s="114">
        <v>31.65</v>
      </c>
      <c r="K62" s="116">
        <f>J62-37.5</f>
        <v>-5.8500000000000014</v>
      </c>
      <c r="L62" s="115">
        <f>SUM(J62-H62)</f>
        <v>0.52499999999999858</v>
      </c>
      <c r="M62" s="214">
        <v>33.300595000000001</v>
      </c>
      <c r="N62" s="294">
        <v>-2.9994049999999959</v>
      </c>
      <c r="O62" s="219">
        <f>M62-J62</f>
        <v>1.6505950000000027</v>
      </c>
    </row>
    <row r="63" spans="1:15" ht="21" customHeight="1" x14ac:dyDescent="0.4">
      <c r="A63" s="141" t="s">
        <v>40</v>
      </c>
      <c r="B63" s="131" t="s">
        <v>104</v>
      </c>
      <c r="C63" s="132">
        <v>33.086666200000003</v>
      </c>
      <c r="D63" s="132">
        <v>30.157894399999996</v>
      </c>
      <c r="E63" s="133">
        <f>D63-C63</f>
        <v>-2.9287718000000069</v>
      </c>
      <c r="F63" s="287">
        <v>35.827691800000004</v>
      </c>
      <c r="G63" s="132">
        <f>F63-D63</f>
        <v>5.6697974000000073</v>
      </c>
      <c r="H63" s="290">
        <v>30.25</v>
      </c>
      <c r="I63" s="134">
        <f>H63-F63</f>
        <v>-5.5776918000000038</v>
      </c>
      <c r="J63" s="135">
        <v>29.58</v>
      </c>
      <c r="K63" s="136">
        <f>J63-37.5</f>
        <v>-7.9200000000000017</v>
      </c>
      <c r="L63" s="137">
        <f>SUM(J63-H63)</f>
        <v>-0.67000000000000171</v>
      </c>
      <c r="M63" s="296">
        <v>31.443181249999995</v>
      </c>
      <c r="N63" s="294">
        <v>-4.8568187500000022</v>
      </c>
      <c r="O63" s="219">
        <f>M63-J63</f>
        <v>1.8631812499999967</v>
      </c>
    </row>
    <row r="64" spans="1:15" ht="21" customHeight="1" x14ac:dyDescent="0.4">
      <c r="A64" s="138"/>
      <c r="B64" s="217" t="s">
        <v>194</v>
      </c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</row>
    <row r="65" spans="1:15" s="139" customFormat="1" ht="21" customHeight="1" x14ac:dyDescent="0.4">
      <c r="A65" s="143"/>
      <c r="B65" s="218" t="s">
        <v>195</v>
      </c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</row>
    <row r="66" spans="1:15" s="139" customFormat="1" ht="21" customHeight="1" x14ac:dyDescent="0.4">
      <c r="A66" s="143"/>
      <c r="B66" s="218" t="s">
        <v>196</v>
      </c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</row>
    <row r="67" spans="1:15" s="139" customFormat="1" ht="21" customHeight="1" x14ac:dyDescent="0.4">
      <c r="A67" s="143"/>
      <c r="B67" s="218" t="s">
        <v>197</v>
      </c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</row>
  </sheetData>
  <sortState ref="A7:O63">
    <sortCondition ref="A7:A63"/>
  </sortState>
  <mergeCells count="16">
    <mergeCell ref="B64:O64"/>
    <mergeCell ref="B65:O65"/>
    <mergeCell ref="B66:O66"/>
    <mergeCell ref="B67:O67"/>
    <mergeCell ref="N4:N6"/>
    <mergeCell ref="A1:O1"/>
    <mergeCell ref="A2:O2"/>
    <mergeCell ref="O3:O4"/>
    <mergeCell ref="A5:B5"/>
    <mergeCell ref="A6:B6"/>
    <mergeCell ref="A3:A4"/>
    <mergeCell ref="B3:B4"/>
    <mergeCell ref="E3:E4"/>
    <mergeCell ref="G3:G4"/>
    <mergeCell ref="I3:I4"/>
    <mergeCell ref="L3:L4"/>
  </mergeCells>
  <pageMargins left="0.196850393700787" right="0" top="0.35433070866141703" bottom="0.35433070866141703" header="0.31496062992126" footer="0.31496062992126"/>
  <pageSetup paperSize="9" scale="8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Macintosh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6</vt:i4>
      </vt:variant>
    </vt:vector>
  </HeadingPairs>
  <TitlesOfParts>
    <vt:vector size="12" baseType="lpstr">
      <vt:lpstr>rpt-1-0028</vt:lpstr>
      <vt:lpstr>ค่าเฉลี่ยรายโรง</vt:lpstr>
      <vt:lpstr>เรียงลำดับโรงเรียง</vt:lpstr>
      <vt:lpstr>เรียงลำดับ รร ในเครือข่าย</vt:lpstr>
      <vt:lpstr>จัดเรียงเครือข่าย</vt:lpstr>
      <vt:lpstr>เทียบ5ปี</vt:lpstr>
      <vt:lpstr>ค่าเฉลี่ยรายโรง!Print_Titles</vt:lpstr>
      <vt:lpstr>จัดเรียงเครือข่าย!Print_Titles</vt:lpstr>
      <vt:lpstr>เทียบ5ปี!Print_Titles</vt:lpstr>
      <vt:lpstr>'เรียงลำดับ รร ในเครือข่าย'!Print_Titles</vt:lpstr>
      <vt:lpstr>เรียงลำดับโรงเรียง!Print_Titles</vt:lpstr>
      <vt:lpstr>'rpt-1-0028'!Print_Titles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 User</cp:lastModifiedBy>
  <cp:lastPrinted>2020-03-27T04:20:32Z</cp:lastPrinted>
  <dcterms:created xsi:type="dcterms:W3CDTF">2020-03-26T01:14:21Z</dcterms:created>
  <dcterms:modified xsi:type="dcterms:W3CDTF">2020-03-27T04:20:41Z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